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7250" windowHeight="5925" activeTab="2"/>
  </bookViews>
  <sheets>
    <sheet name="Value" sheetId="1" r:id="rId1"/>
    <sheet name="Stations" sheetId="2" r:id="rId2"/>
    <sheet name="XY" sheetId="3" r:id="rId3"/>
  </sheets>
  <calcPr calcId="125725"/>
</workbook>
</file>

<file path=xl/calcChain.xml><?xml version="1.0" encoding="utf-8"?>
<calcChain xmlns="http://schemas.openxmlformats.org/spreadsheetml/2006/main">
  <c r="E15" i="3"/>
  <c r="U8" l="1"/>
  <c r="V8"/>
  <c r="U4"/>
  <c r="V4" s="1"/>
  <c r="U5"/>
  <c r="V5" s="1"/>
  <c r="U6"/>
  <c r="V6" s="1"/>
  <c r="U7"/>
  <c r="V7" s="1"/>
  <c r="U9"/>
  <c r="V9" s="1"/>
  <c r="U10"/>
  <c r="V10" s="1"/>
  <c r="U11"/>
  <c r="V11" s="1"/>
  <c r="U12"/>
  <c r="V12" s="1"/>
  <c r="U13"/>
  <c r="V13" s="1"/>
  <c r="U14"/>
  <c r="V14" s="1"/>
  <c r="U15"/>
  <c r="V15" s="1"/>
  <c r="U16"/>
  <c r="V16" s="1"/>
  <c r="U17"/>
  <c r="V17" s="1"/>
  <c r="U18"/>
  <c r="V18" s="1"/>
  <c r="U19"/>
  <c r="V19" s="1"/>
  <c r="U3"/>
  <c r="V3" s="1"/>
  <c r="O8"/>
  <c r="O7"/>
  <c r="P7" s="1"/>
  <c r="P8"/>
  <c r="O4"/>
  <c r="P4" s="1"/>
  <c r="O5"/>
  <c r="P5" s="1"/>
  <c r="O6"/>
  <c r="P6" s="1"/>
  <c r="O9"/>
  <c r="P9" s="1"/>
  <c r="O10"/>
  <c r="P10" s="1"/>
  <c r="O11"/>
  <c r="P11" s="1"/>
  <c r="O12"/>
  <c r="P12" s="1"/>
  <c r="O13"/>
  <c r="P13" s="1"/>
  <c r="O14"/>
  <c r="P14" s="1"/>
  <c r="O15"/>
  <c r="P15" s="1"/>
  <c r="O16"/>
  <c r="P16" s="1"/>
  <c r="O17"/>
  <c r="P17" s="1"/>
  <c r="O18"/>
  <c r="P18" s="1"/>
  <c r="O19"/>
  <c r="P19" s="1"/>
  <c r="O3"/>
  <c r="P3" s="1"/>
  <c r="I4"/>
  <c r="J4" s="1"/>
  <c r="I5"/>
  <c r="J5" s="1"/>
  <c r="I6"/>
  <c r="J6" s="1"/>
  <c r="I7"/>
  <c r="J7" s="1"/>
  <c r="I8"/>
  <c r="J8" s="1"/>
  <c r="I9"/>
  <c r="J9" s="1"/>
  <c r="I10"/>
  <c r="J10" s="1"/>
  <c r="I11"/>
  <c r="J11" s="1"/>
  <c r="I12"/>
  <c r="J12" s="1"/>
  <c r="I13"/>
  <c r="J13" s="1"/>
  <c r="I14"/>
  <c r="J14" s="1"/>
  <c r="I15"/>
  <c r="J15" s="1"/>
  <c r="I16"/>
  <c r="J16" s="1"/>
  <c r="I17"/>
  <c r="J17" s="1"/>
  <c r="I18"/>
  <c r="J18" s="1"/>
  <c r="I19"/>
  <c r="J19" s="1"/>
  <c r="I3"/>
  <c r="J3" s="1"/>
  <c r="E5"/>
  <c r="E6"/>
  <c r="E7"/>
  <c r="E8"/>
  <c r="E9"/>
  <c r="E10"/>
  <c r="E11"/>
  <c r="E12"/>
  <c r="E13"/>
  <c r="E14"/>
  <c r="E16"/>
  <c r="E17"/>
  <c r="E18"/>
  <c r="E19"/>
  <c r="E4"/>
  <c r="E3"/>
</calcChain>
</file>

<file path=xl/sharedStrings.xml><?xml version="1.0" encoding="utf-8"?>
<sst xmlns="http://schemas.openxmlformats.org/spreadsheetml/2006/main" count="191" uniqueCount="134">
  <si>
    <t>City</t>
  </si>
  <si>
    <t>Bojnord</t>
  </si>
  <si>
    <t>Esfarayen</t>
  </si>
  <si>
    <t>Shirvan</t>
  </si>
  <si>
    <t>Jajarm</t>
  </si>
  <si>
    <t>Maneho-Samalghan</t>
  </si>
  <si>
    <t>Razo-Jargalan</t>
  </si>
  <si>
    <t>Total (%)</t>
  </si>
  <si>
    <t>Location</t>
  </si>
  <si>
    <t>Baba Aman</t>
  </si>
  <si>
    <t>Malkesh</t>
  </si>
  <si>
    <t>Ghareh Bashloo</t>
  </si>
  <si>
    <t>Qarah Khan Bandi</t>
  </si>
  <si>
    <t>Quch Qaleh-ye Olya</t>
  </si>
  <si>
    <t>Paygho</t>
  </si>
  <si>
    <t>Dartum</t>
  </si>
  <si>
    <t>Gerivan</t>
  </si>
  <si>
    <t>Mahnan</t>
  </si>
  <si>
    <t>Chalu</t>
  </si>
  <si>
    <t>Kohneh Ogaz</t>
  </si>
  <si>
    <t>Zartanlu</t>
  </si>
  <si>
    <t>Emarat</t>
  </si>
  <si>
    <t>Qarah Cheh Robat</t>
  </si>
  <si>
    <t>Ashkhane</t>
  </si>
  <si>
    <t>Darkesh</t>
  </si>
  <si>
    <t>Gholaman</t>
  </si>
  <si>
    <t>F</t>
  </si>
  <si>
    <t>M</t>
  </si>
  <si>
    <t>Phlebotomus</t>
  </si>
  <si>
    <t>papatasi</t>
  </si>
  <si>
    <t>800 (68.55)</t>
  </si>
  <si>
    <t>ansari</t>
  </si>
  <si>
    <t>2 (0.17)</t>
  </si>
  <si>
    <t>kandelaki</t>
  </si>
  <si>
    <t>10 (0.86)</t>
  </si>
  <si>
    <t>major group</t>
  </si>
  <si>
    <t>23 (1.97)</t>
  </si>
  <si>
    <t>chinensis group</t>
  </si>
  <si>
    <t>21 (1.8)</t>
  </si>
  <si>
    <t>alexandri</t>
  </si>
  <si>
    <t>153 (13.11)</t>
  </si>
  <si>
    <t>caucasicus</t>
  </si>
  <si>
    <t>25 (2.14)</t>
  </si>
  <si>
    <t>sergenti</t>
  </si>
  <si>
    <t>39 (3.34)</t>
  </si>
  <si>
    <t>Sergentomyia</t>
  </si>
  <si>
    <t>baghdadis</t>
  </si>
  <si>
    <t>17 (1.46)</t>
  </si>
  <si>
    <t>sumbarica</t>
  </si>
  <si>
    <t>14 (1.2)</t>
  </si>
  <si>
    <t>dentata</t>
  </si>
  <si>
    <t>sintoni</t>
  </si>
  <si>
    <t>53 (4.54)</t>
  </si>
  <si>
    <t>134 (11.48)</t>
  </si>
  <si>
    <t>66 (5.65)</t>
  </si>
  <si>
    <t>98 (8.4)</t>
  </si>
  <si>
    <t>104 (8.91)</t>
  </si>
  <si>
    <t>174 (14.91)</t>
  </si>
  <si>
    <t>68 (5.82)</t>
  </si>
  <si>
    <t>74 (6.34)</t>
  </si>
  <si>
    <t>56 (4.8)</t>
  </si>
  <si>
    <t>38 (3.26)</t>
  </si>
  <si>
    <t>45 (3.86)</t>
  </si>
  <si>
    <t>47 (4.02)</t>
  </si>
  <si>
    <t>37 (3.17)</t>
  </si>
  <si>
    <t>59 (5)</t>
  </si>
  <si>
    <t>40 (3.42)</t>
  </si>
  <si>
    <t>51 (4.37)</t>
  </si>
  <si>
    <t>Climate</t>
  </si>
  <si>
    <t>Longitude</t>
  </si>
  <si>
    <t>Latitude</t>
  </si>
  <si>
    <t>Cold mountains</t>
  </si>
  <si>
    <r>
      <t>57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33ʹ E</t>
    </r>
  </si>
  <si>
    <r>
      <t>37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47ʹ N</t>
    </r>
  </si>
  <si>
    <t>1070 m</t>
  </si>
  <si>
    <r>
      <t>57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93ʹ E</t>
    </r>
  </si>
  <si>
    <r>
      <t>37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39ʹ N</t>
    </r>
  </si>
  <si>
    <t>1079 m</t>
  </si>
  <si>
    <r>
      <t>57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21ʹ E</t>
    </r>
  </si>
  <si>
    <r>
      <t>37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23ʹ N</t>
    </r>
  </si>
  <si>
    <t>1200 m</t>
  </si>
  <si>
    <t>esfarayen</t>
  </si>
  <si>
    <r>
      <t>57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50ʹ E</t>
    </r>
  </si>
  <si>
    <r>
      <t>57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07ʹ N</t>
    </r>
  </si>
  <si>
    <t>1260 m</t>
  </si>
  <si>
    <t>Raz and Jargalan</t>
  </si>
  <si>
    <t>Mediterranean with spring rains</t>
  </si>
  <si>
    <r>
      <t>56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11ʹ E</t>
    </r>
  </si>
  <si>
    <r>
      <t>37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93ʹ N</t>
    </r>
  </si>
  <si>
    <t>915 m</t>
  </si>
  <si>
    <t>Maneh and Samalqan</t>
  </si>
  <si>
    <r>
      <t>56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92ʹ E</t>
    </r>
  </si>
  <si>
    <r>
      <t>37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56ʹ N</t>
    </r>
  </si>
  <si>
    <t>850 m</t>
  </si>
  <si>
    <t>Garmeh</t>
  </si>
  <si>
    <r>
      <t>56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37ʹ E</t>
    </r>
  </si>
  <si>
    <r>
      <t>36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93ʹ N</t>
    </r>
  </si>
  <si>
    <t>2118 m</t>
  </si>
  <si>
    <t>semi desert</t>
  </si>
  <si>
    <r>
      <t>36</t>
    </r>
    <r>
      <rPr>
        <sz val="14"/>
        <color theme="1"/>
        <rFont val="Symbol"/>
        <family val="1"/>
        <charset val="2"/>
      </rPr>
      <t>°</t>
    </r>
    <r>
      <rPr>
        <sz val="14"/>
        <color theme="1"/>
        <rFont val="Times New Roman"/>
        <family val="1"/>
      </rPr>
      <t xml:space="preserve"> 95ʹ N</t>
    </r>
  </si>
  <si>
    <t>1000 m</t>
  </si>
  <si>
    <t>AMSL</t>
  </si>
  <si>
    <t>X</t>
  </si>
  <si>
    <t>Y</t>
  </si>
  <si>
    <t>Station</t>
  </si>
  <si>
    <t>Baba_Aman</t>
  </si>
  <si>
    <t>Ghareh_Bashloo</t>
  </si>
  <si>
    <t>Qarah_Khan_Bandi</t>
  </si>
  <si>
    <t>Quch_Qaleh-ye_Olya</t>
  </si>
  <si>
    <t>Kohneh_Ogaz</t>
  </si>
  <si>
    <t>Qarah_Cheh_Robat</t>
  </si>
  <si>
    <t>VL(%)</t>
  </si>
  <si>
    <t>VL</t>
  </si>
  <si>
    <t>Paraphlebotomus_Species</t>
  </si>
  <si>
    <t>Paraphlebotomus_Species(%)</t>
  </si>
  <si>
    <t>Sergentomyia_Species</t>
  </si>
  <si>
    <t>Sergentomyia_Species(%)</t>
  </si>
  <si>
    <t>Ph. papatasi(%)</t>
  </si>
  <si>
    <t>Ph. papatasi</t>
  </si>
  <si>
    <t>major_group</t>
  </si>
  <si>
    <t>chinensis_group</t>
  </si>
  <si>
    <t>P. alexandri</t>
  </si>
  <si>
    <t>P. ansari</t>
  </si>
  <si>
    <t>P. caucasicus</t>
  </si>
  <si>
    <t>P. sergenti</t>
  </si>
  <si>
    <t>S. baghdadis</t>
  </si>
  <si>
    <t>S. sumbarica</t>
  </si>
  <si>
    <t>S. dentata</t>
  </si>
  <si>
    <t>S. sintoni</t>
  </si>
  <si>
    <t>Ph. kandelaki</t>
  </si>
  <si>
    <t>Faruj</t>
  </si>
  <si>
    <t>Cold mountains and semi desert</t>
  </si>
  <si>
    <t xml:space="preserve">Cold to warm </t>
  </si>
  <si>
    <t>Additional file 2: Table S1. Distribution of sand fly species based on species diversity collected from three climatic zones of Northern Khorasan province, north east of Iran (2017-2018).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</si>
</sst>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b/>
      <i/>
      <sz val="13"/>
      <color theme="1"/>
      <name val="Cambria"/>
      <family val="1"/>
      <scheme val="major"/>
    </font>
    <font>
      <sz val="14"/>
      <color theme="1"/>
      <name val="Times New Roman"/>
      <family val="1"/>
    </font>
    <font>
      <sz val="14"/>
      <color theme="1"/>
      <name val="Symbol"/>
      <family val="1"/>
      <charset val="2"/>
    </font>
    <font>
      <b/>
      <sz val="11"/>
      <color theme="1"/>
      <name val="Calibri"/>
      <family val="2"/>
      <scheme val="minor"/>
    </font>
    <font>
      <b/>
      <i/>
      <sz val="20"/>
      <color theme="1"/>
      <name val="Cambria"/>
      <family val="1"/>
      <scheme val="major"/>
    </font>
    <font>
      <b/>
      <i/>
      <sz val="20"/>
      <color rgb="FFFFFF00"/>
      <name val="Cambria"/>
      <family val="1"/>
      <scheme val="major"/>
    </font>
    <font>
      <b/>
      <i/>
      <sz val="20"/>
      <color theme="1"/>
      <name val="Calibri"/>
      <family val="2"/>
      <scheme val="minor"/>
    </font>
    <font>
      <b/>
      <sz val="20"/>
      <color theme="1"/>
      <name val="Cambria"/>
      <family val="1"/>
      <scheme val="major"/>
    </font>
    <font>
      <b/>
      <sz val="30"/>
      <color theme="1"/>
      <name val="Cambria"/>
      <family val="1"/>
      <scheme val="major"/>
    </font>
    <font>
      <b/>
      <sz val="30"/>
      <color rgb="FFFFFF00"/>
      <name val="Cambria"/>
      <family val="1"/>
      <scheme val="major"/>
    </font>
    <font>
      <b/>
      <sz val="24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24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33CC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6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horizontal="center" vertical="center" wrapText="1" readingOrder="1"/>
    </xf>
    <xf numFmtId="0" fontId="1" fillId="0" borderId="0" xfId="0" applyFont="1" applyAlignment="1"/>
    <xf numFmtId="0" fontId="1" fillId="0" borderId="7" xfId="0" applyFont="1" applyBorder="1" applyAlignment="1">
      <alignment horizontal="center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horizontal="center" vertical="center" wrapText="1" readingOrder="1"/>
    </xf>
    <xf numFmtId="0" fontId="3" fillId="0" borderId="10" xfId="0" applyFont="1" applyBorder="1" applyAlignment="1">
      <alignment horizontal="center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0" fontId="3" fillId="0" borderId="11" xfId="0" applyFont="1" applyBorder="1" applyAlignment="1">
      <alignment vertical="center" wrapText="1" readingOrder="1"/>
    </xf>
    <xf numFmtId="0" fontId="5" fillId="0" borderId="0" xfId="0" applyFont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" fontId="6" fillId="5" borderId="19" xfId="0" applyNumberFormat="1" applyFont="1" applyFill="1" applyBorder="1" applyAlignment="1">
      <alignment horizontal="center" vertical="center" wrapText="1" readingOrder="1"/>
    </xf>
    <xf numFmtId="1" fontId="7" fillId="8" borderId="21" xfId="0" applyNumberFormat="1" applyFont="1" applyFill="1" applyBorder="1" applyAlignment="1">
      <alignment horizontal="center" vertical="center" wrapText="1" readingOrder="1"/>
    </xf>
    <xf numFmtId="1" fontId="6" fillId="6" borderId="19" xfId="0" applyNumberFormat="1" applyFont="1" applyFill="1" applyBorder="1" applyAlignment="1">
      <alignment horizontal="center" vertical="center" wrapText="1" readingOrder="1"/>
    </xf>
    <xf numFmtId="1" fontId="6" fillId="6" borderId="20" xfId="0" applyNumberFormat="1" applyFont="1" applyFill="1" applyBorder="1" applyAlignment="1">
      <alignment horizontal="center" vertical="center" wrapText="1" readingOrder="1"/>
    </xf>
    <xf numFmtId="1" fontId="6" fillId="4" borderId="19" xfId="0" applyNumberFormat="1" applyFont="1" applyFill="1" applyBorder="1" applyAlignment="1">
      <alignment horizontal="center" vertical="center" wrapText="1" readingOrder="1"/>
    </xf>
    <xf numFmtId="1" fontId="6" fillId="4" borderId="20" xfId="0" applyNumberFormat="1" applyFont="1" applyFill="1" applyBorder="1" applyAlignment="1">
      <alignment horizontal="center" vertical="center" wrapText="1" readingOrder="1"/>
    </xf>
    <xf numFmtId="1" fontId="6" fillId="7" borderId="19" xfId="0" applyNumberFormat="1" applyFont="1" applyFill="1" applyBorder="1" applyAlignment="1">
      <alignment horizontal="center" vertical="center" wrapText="1" readingOrder="1"/>
    </xf>
    <xf numFmtId="1" fontId="6" fillId="7" borderId="20" xfId="0" applyNumberFormat="1" applyFont="1" applyFill="1" applyBorder="1" applyAlignment="1">
      <alignment horizontal="center" vertical="center" wrapText="1" readingOrder="1"/>
    </xf>
    <xf numFmtId="1" fontId="6" fillId="7" borderId="20" xfId="0" applyNumberFormat="1" applyFont="1" applyFill="1" applyBorder="1" applyAlignment="1">
      <alignment horizontal="center" vertical="center"/>
    </xf>
    <xf numFmtId="1" fontId="7" fillId="8" borderId="2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22" xfId="0" applyFont="1" applyBorder="1" applyAlignment="1">
      <alignment horizontal="center" vertical="center" wrapText="1" readingOrder="1"/>
    </xf>
    <xf numFmtId="0" fontId="9" fillId="3" borderId="17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 readingOrder="1"/>
    </xf>
    <xf numFmtId="0" fontId="9" fillId="3" borderId="13" xfId="0" applyFont="1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 readingOrder="1"/>
    </xf>
    <xf numFmtId="0" fontId="9" fillId="3" borderId="16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/>
    </xf>
    <xf numFmtId="1" fontId="10" fillId="5" borderId="22" xfId="0" applyNumberFormat="1" applyFont="1" applyFill="1" applyBorder="1" applyAlignment="1">
      <alignment horizontal="center" vertical="center"/>
    </xf>
    <xf numFmtId="2" fontId="11" fillId="8" borderId="18" xfId="0" applyNumberFormat="1" applyFont="1" applyFill="1" applyBorder="1" applyAlignment="1">
      <alignment horizontal="center" vertical="center"/>
    </xf>
    <xf numFmtId="1" fontId="10" fillId="6" borderId="22" xfId="0" applyNumberFormat="1" applyFont="1" applyFill="1" applyBorder="1" applyAlignment="1">
      <alignment horizontal="center" vertical="center"/>
    </xf>
    <xf numFmtId="1" fontId="10" fillId="6" borderId="17" xfId="0" applyNumberFormat="1" applyFont="1" applyFill="1" applyBorder="1" applyAlignment="1">
      <alignment horizontal="center" vertical="center"/>
    </xf>
    <xf numFmtId="1" fontId="10" fillId="4" borderId="22" xfId="0" applyNumberFormat="1" applyFont="1" applyFill="1" applyBorder="1" applyAlignment="1">
      <alignment horizontal="center" vertical="center"/>
    </xf>
    <xf numFmtId="1" fontId="10" fillId="4" borderId="17" xfId="0" applyNumberFormat="1" applyFont="1" applyFill="1" applyBorder="1" applyAlignment="1">
      <alignment horizontal="center" vertical="center"/>
    </xf>
    <xf numFmtId="1" fontId="10" fillId="7" borderId="22" xfId="0" applyNumberFormat="1" applyFont="1" applyFill="1" applyBorder="1" applyAlignment="1">
      <alignment horizontal="center" vertical="center"/>
    </xf>
    <xf numFmtId="1" fontId="10" fillId="7" borderId="17" xfId="0" applyNumberFormat="1" applyFont="1" applyFill="1" applyBorder="1" applyAlignment="1">
      <alignment horizontal="center" vertical="center"/>
    </xf>
    <xf numFmtId="1" fontId="10" fillId="5" borderId="14" xfId="0" applyNumberFormat="1" applyFont="1" applyFill="1" applyBorder="1" applyAlignment="1">
      <alignment horizontal="center" vertical="center"/>
    </xf>
    <xf numFmtId="2" fontId="11" fillId="8" borderId="23" xfId="0" applyNumberFormat="1" applyFont="1" applyFill="1" applyBorder="1" applyAlignment="1">
      <alignment horizontal="center" vertical="center"/>
    </xf>
    <xf numFmtId="1" fontId="10" fillId="6" borderId="14" xfId="0" applyNumberFormat="1" applyFont="1" applyFill="1" applyBorder="1" applyAlignment="1">
      <alignment horizontal="center" vertical="center"/>
    </xf>
    <xf numFmtId="1" fontId="10" fillId="6" borderId="13" xfId="0" applyNumberFormat="1" applyFont="1" applyFill="1" applyBorder="1" applyAlignment="1">
      <alignment horizontal="center" vertical="center"/>
    </xf>
    <xf numFmtId="1" fontId="10" fillId="4" borderId="14" xfId="0" applyNumberFormat="1" applyFont="1" applyFill="1" applyBorder="1" applyAlignment="1">
      <alignment horizontal="center" vertical="center"/>
    </xf>
    <xf numFmtId="1" fontId="10" fillId="4" borderId="13" xfId="0" applyNumberFormat="1" applyFont="1" applyFill="1" applyBorder="1" applyAlignment="1">
      <alignment horizontal="center" vertical="center"/>
    </xf>
    <xf numFmtId="1" fontId="10" fillId="7" borderId="14" xfId="0" applyNumberFormat="1" applyFont="1" applyFill="1" applyBorder="1" applyAlignment="1">
      <alignment horizontal="center" vertical="center"/>
    </xf>
    <xf numFmtId="1" fontId="10" fillId="7" borderId="13" xfId="0" applyNumberFormat="1" applyFont="1" applyFill="1" applyBorder="1" applyAlignment="1">
      <alignment horizontal="center" vertical="center"/>
    </xf>
    <xf numFmtId="1" fontId="10" fillId="5" borderId="15" xfId="0" applyNumberFormat="1" applyFont="1" applyFill="1" applyBorder="1" applyAlignment="1">
      <alignment horizontal="center" vertical="center"/>
    </xf>
    <xf numFmtId="2" fontId="11" fillId="8" borderId="24" xfId="0" applyNumberFormat="1" applyFont="1" applyFill="1" applyBorder="1" applyAlignment="1">
      <alignment horizontal="center" vertical="center"/>
    </xf>
    <xf numFmtId="1" fontId="10" fillId="6" borderId="15" xfId="0" applyNumberFormat="1" applyFont="1" applyFill="1" applyBorder="1" applyAlignment="1">
      <alignment horizontal="center" vertical="center"/>
    </xf>
    <xf numFmtId="1" fontId="10" fillId="6" borderId="16" xfId="0" applyNumberFormat="1" applyFont="1" applyFill="1" applyBorder="1" applyAlignment="1">
      <alignment horizontal="center" vertical="center"/>
    </xf>
    <xf numFmtId="1" fontId="10" fillId="4" borderId="15" xfId="0" applyNumberFormat="1" applyFont="1" applyFill="1" applyBorder="1" applyAlignment="1">
      <alignment horizontal="center" vertical="center"/>
    </xf>
    <xf numFmtId="1" fontId="10" fillId="4" borderId="16" xfId="0" applyNumberFormat="1" applyFont="1" applyFill="1" applyBorder="1" applyAlignment="1">
      <alignment horizontal="center" vertical="center"/>
    </xf>
    <xf numFmtId="1" fontId="10" fillId="7" borderId="15" xfId="0" applyNumberFormat="1" applyFont="1" applyFill="1" applyBorder="1" applyAlignment="1">
      <alignment horizontal="center" vertical="center"/>
    </xf>
    <xf numFmtId="1" fontId="10" fillId="7" borderId="16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 readingOrder="1"/>
    </xf>
    <xf numFmtId="0" fontId="1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0" fontId="3" fillId="0" borderId="25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 wrapText="1" readingOrder="1"/>
    </xf>
    <xf numFmtId="0" fontId="1" fillId="0" borderId="12" xfId="0" applyFont="1" applyBorder="1" applyAlignment="1">
      <alignment horizontal="center" vertical="center" wrapText="1" readingOrder="1"/>
    </xf>
    <xf numFmtId="0" fontId="1" fillId="0" borderId="4" xfId="0" applyFont="1" applyBorder="1" applyAlignment="1">
      <alignment horizontal="center" vertical="center" wrapText="1" readingOrder="1"/>
    </xf>
    <xf numFmtId="0" fontId="1" fillId="0" borderId="10" xfId="0" applyFont="1" applyBorder="1" applyAlignment="1">
      <alignment horizontal="center" vertical="center" wrapText="1" readingOrder="1"/>
    </xf>
    <xf numFmtId="0" fontId="1" fillId="0" borderId="5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horizontal="center" vertical="center" wrapText="1" readingOrder="1"/>
    </xf>
    <xf numFmtId="0" fontId="1" fillId="0" borderId="11" xfId="0" applyFont="1" applyBorder="1" applyAlignment="1">
      <alignment horizontal="center" vertical="center" wrapText="1" readingOrder="1"/>
    </xf>
    <xf numFmtId="0" fontId="1" fillId="0" borderId="9" xfId="0" applyFont="1" applyBorder="1" applyAlignment="1">
      <alignment horizontal="center" vertical="center" wrapText="1" readingOrder="1"/>
    </xf>
    <xf numFmtId="0" fontId="1" fillId="0" borderId="7" xfId="0" applyFont="1" applyBorder="1" applyAlignment="1">
      <alignment horizontal="center" vertical="center" wrapText="1" readingOrder="1"/>
    </xf>
    <xf numFmtId="0" fontId="2" fillId="0" borderId="11" xfId="0" applyFont="1" applyBorder="1" applyAlignment="1">
      <alignment horizontal="center" vertical="center" wrapText="1" readingOrder="1"/>
    </xf>
    <xf numFmtId="0" fontId="2" fillId="0" borderId="9" xfId="0" applyFont="1" applyBorder="1" applyAlignment="1">
      <alignment horizontal="center" vertical="center" wrapText="1" readingOrder="1"/>
    </xf>
    <xf numFmtId="0" fontId="2" fillId="0" borderId="7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horizontal="center" vertical="center" wrapText="1" readingOrder="1"/>
    </xf>
    <xf numFmtId="0" fontId="3" fillId="0" borderId="11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horizontal="center" vertical="center" wrapText="1" readingOrder="1"/>
    </xf>
    <xf numFmtId="0" fontId="13" fillId="0" borderId="0" xfId="0" applyFont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6" xfId="0" applyFont="1" applyBorder="1" applyAlignment="1">
      <alignment vertical="center"/>
    </xf>
    <xf numFmtId="0" fontId="14" fillId="0" borderId="2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33CC"/>
      <color rgb="FFDDDDDD"/>
      <color rgb="FF00FF00"/>
      <color rgb="FFFF5050"/>
      <color rgb="FF66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18"/>
  <sheetViews>
    <sheetView rightToLeft="1" zoomScale="55" zoomScaleNormal="55" workbookViewId="0">
      <selection activeCell="E5" sqref="E5"/>
    </sheetView>
  </sheetViews>
  <sheetFormatPr defaultColWidth="8.85546875" defaultRowHeight="16.5"/>
  <cols>
    <col min="1" max="16384" width="8.85546875" style="3"/>
  </cols>
  <sheetData>
    <row r="1" spans="1:37" ht="42" customHeight="1" thickBot="1">
      <c r="A1" s="64" t="s">
        <v>0</v>
      </c>
      <c r="B1" s="65"/>
      <c r="C1" s="64" t="s">
        <v>1</v>
      </c>
      <c r="D1" s="78"/>
      <c r="E1" s="78"/>
      <c r="F1" s="78"/>
      <c r="G1" s="78"/>
      <c r="H1" s="78"/>
      <c r="I1" s="78"/>
      <c r="J1" s="78"/>
      <c r="K1" s="78"/>
      <c r="L1" s="78"/>
      <c r="M1" s="78"/>
      <c r="N1" s="65"/>
      <c r="O1" s="64" t="s">
        <v>2</v>
      </c>
      <c r="P1" s="78"/>
      <c r="Q1" s="78"/>
      <c r="R1" s="78"/>
      <c r="S1" s="78"/>
      <c r="T1" s="65"/>
      <c r="U1" s="64" t="s">
        <v>3</v>
      </c>
      <c r="V1" s="78"/>
      <c r="W1" s="78"/>
      <c r="X1" s="78"/>
      <c r="Y1" s="78"/>
      <c r="Z1" s="65"/>
      <c r="AA1" s="64" t="s">
        <v>4</v>
      </c>
      <c r="AB1" s="78"/>
      <c r="AC1" s="78"/>
      <c r="AD1" s="65"/>
      <c r="AE1" s="64" t="s">
        <v>5</v>
      </c>
      <c r="AF1" s="78"/>
      <c r="AG1" s="78"/>
      <c r="AH1" s="65"/>
      <c r="AI1" s="64" t="s">
        <v>6</v>
      </c>
      <c r="AJ1" s="65"/>
      <c r="AK1" s="72" t="s">
        <v>7</v>
      </c>
    </row>
    <row r="2" spans="1:37" ht="63.6" customHeight="1" thickBot="1">
      <c r="A2" s="64" t="s">
        <v>8</v>
      </c>
      <c r="B2" s="65"/>
      <c r="C2" s="64" t="s">
        <v>9</v>
      </c>
      <c r="D2" s="65"/>
      <c r="E2" s="64" t="s">
        <v>10</v>
      </c>
      <c r="F2" s="65"/>
      <c r="G2" s="64" t="s">
        <v>11</v>
      </c>
      <c r="H2" s="65"/>
      <c r="I2" s="64" t="s">
        <v>12</v>
      </c>
      <c r="J2" s="65"/>
      <c r="K2" s="64" t="s">
        <v>13</v>
      </c>
      <c r="L2" s="65"/>
      <c r="M2" s="64" t="s">
        <v>14</v>
      </c>
      <c r="N2" s="65"/>
      <c r="O2" s="64" t="s">
        <v>15</v>
      </c>
      <c r="P2" s="65"/>
      <c r="Q2" s="64" t="s">
        <v>16</v>
      </c>
      <c r="R2" s="65"/>
      <c r="S2" s="64" t="s">
        <v>17</v>
      </c>
      <c r="T2" s="65"/>
      <c r="U2" s="64" t="s">
        <v>18</v>
      </c>
      <c r="V2" s="65"/>
      <c r="W2" s="64" t="s">
        <v>19</v>
      </c>
      <c r="X2" s="65"/>
      <c r="Y2" s="64" t="s">
        <v>20</v>
      </c>
      <c r="Z2" s="65"/>
      <c r="AA2" s="64" t="s">
        <v>21</v>
      </c>
      <c r="AB2" s="65"/>
      <c r="AC2" s="64" t="s">
        <v>22</v>
      </c>
      <c r="AD2" s="65"/>
      <c r="AE2" s="64" t="s">
        <v>23</v>
      </c>
      <c r="AF2" s="65"/>
      <c r="AG2" s="64" t="s">
        <v>24</v>
      </c>
      <c r="AH2" s="65"/>
      <c r="AI2" s="64" t="s">
        <v>25</v>
      </c>
      <c r="AJ2" s="65"/>
      <c r="AK2" s="73"/>
    </row>
    <row r="3" spans="1:37" ht="47.45" customHeight="1" thickBot="1">
      <c r="A3" s="4"/>
      <c r="B3" s="4"/>
      <c r="C3" s="1" t="s">
        <v>26</v>
      </c>
      <c r="D3" s="1" t="s">
        <v>27</v>
      </c>
      <c r="E3" s="1" t="s">
        <v>26</v>
      </c>
      <c r="F3" s="1" t="s">
        <v>27</v>
      </c>
      <c r="G3" s="1" t="s">
        <v>26</v>
      </c>
      <c r="H3" s="1" t="s">
        <v>27</v>
      </c>
      <c r="I3" s="1" t="s">
        <v>26</v>
      </c>
      <c r="J3" s="1" t="s">
        <v>27</v>
      </c>
      <c r="K3" s="1" t="s">
        <v>26</v>
      </c>
      <c r="L3" s="1" t="s">
        <v>27</v>
      </c>
      <c r="M3" s="1" t="s">
        <v>26</v>
      </c>
      <c r="N3" s="1" t="s">
        <v>27</v>
      </c>
      <c r="O3" s="1" t="s">
        <v>26</v>
      </c>
      <c r="P3" s="1" t="s">
        <v>27</v>
      </c>
      <c r="Q3" s="1" t="s">
        <v>26</v>
      </c>
      <c r="R3" s="1" t="s">
        <v>27</v>
      </c>
      <c r="S3" s="1" t="s">
        <v>26</v>
      </c>
      <c r="T3" s="1" t="s">
        <v>27</v>
      </c>
      <c r="U3" s="1" t="s">
        <v>26</v>
      </c>
      <c r="V3" s="1" t="s">
        <v>27</v>
      </c>
      <c r="W3" s="1" t="s">
        <v>26</v>
      </c>
      <c r="X3" s="1" t="s">
        <v>27</v>
      </c>
      <c r="Y3" s="1" t="s">
        <v>26</v>
      </c>
      <c r="Z3" s="1" t="s">
        <v>27</v>
      </c>
      <c r="AA3" s="1" t="s">
        <v>26</v>
      </c>
      <c r="AB3" s="1" t="s">
        <v>27</v>
      </c>
      <c r="AC3" s="1" t="s">
        <v>26</v>
      </c>
      <c r="AD3" s="1" t="s">
        <v>27</v>
      </c>
      <c r="AE3" s="1" t="s">
        <v>26</v>
      </c>
      <c r="AF3" s="1" t="s">
        <v>27</v>
      </c>
      <c r="AG3" s="1" t="s">
        <v>26</v>
      </c>
      <c r="AH3" s="1" t="s">
        <v>27</v>
      </c>
      <c r="AI3" s="1" t="s">
        <v>26</v>
      </c>
      <c r="AJ3" s="1" t="s">
        <v>27</v>
      </c>
      <c r="AK3" s="74"/>
    </row>
    <row r="4" spans="1:37" ht="47.45" customHeight="1" thickBot="1">
      <c r="A4" s="75" t="s">
        <v>28</v>
      </c>
      <c r="B4" s="2" t="s">
        <v>29</v>
      </c>
      <c r="C4" s="64">
        <v>114</v>
      </c>
      <c r="D4" s="65"/>
      <c r="E4" s="64">
        <v>8</v>
      </c>
      <c r="F4" s="65"/>
      <c r="G4" s="64">
        <v>20</v>
      </c>
      <c r="H4" s="65"/>
      <c r="I4" s="64">
        <v>88</v>
      </c>
      <c r="J4" s="65"/>
      <c r="K4" s="64">
        <v>90</v>
      </c>
      <c r="L4" s="65"/>
      <c r="M4" s="64">
        <v>144</v>
      </c>
      <c r="N4" s="65"/>
      <c r="O4" s="64">
        <v>32</v>
      </c>
      <c r="P4" s="65"/>
      <c r="Q4" s="64">
        <v>50</v>
      </c>
      <c r="R4" s="65"/>
      <c r="S4" s="64">
        <v>22</v>
      </c>
      <c r="T4" s="65"/>
      <c r="U4" s="64">
        <v>23</v>
      </c>
      <c r="V4" s="65"/>
      <c r="W4" s="64">
        <v>34</v>
      </c>
      <c r="X4" s="65"/>
      <c r="Y4" s="64">
        <v>23</v>
      </c>
      <c r="Z4" s="65"/>
      <c r="AA4" s="64">
        <v>39</v>
      </c>
      <c r="AB4" s="65"/>
      <c r="AC4" s="64">
        <v>17</v>
      </c>
      <c r="AD4" s="65"/>
      <c r="AE4" s="64">
        <v>46</v>
      </c>
      <c r="AF4" s="65"/>
      <c r="AG4" s="64">
        <v>17</v>
      </c>
      <c r="AH4" s="65"/>
      <c r="AI4" s="64">
        <v>33</v>
      </c>
      <c r="AJ4" s="65"/>
      <c r="AK4" s="1" t="s">
        <v>30</v>
      </c>
    </row>
    <row r="5" spans="1:37" ht="47.45" customHeight="1" thickBot="1">
      <c r="A5" s="76"/>
      <c r="B5" s="2" t="s">
        <v>31</v>
      </c>
      <c r="C5" s="1">
        <v>0</v>
      </c>
      <c r="D5" s="1">
        <v>0</v>
      </c>
      <c r="E5" s="1">
        <v>0</v>
      </c>
      <c r="F5" s="1">
        <v>0</v>
      </c>
      <c r="G5" s="64">
        <v>2</v>
      </c>
      <c r="H5" s="65"/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 t="s">
        <v>32</v>
      </c>
    </row>
    <row r="6" spans="1:37" ht="47.45" customHeight="1" thickBot="1">
      <c r="A6" s="76"/>
      <c r="B6" s="2" t="s">
        <v>33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64">
        <v>2</v>
      </c>
      <c r="P6" s="65"/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64">
        <v>2</v>
      </c>
      <c r="AD6" s="65"/>
      <c r="AE6" s="1">
        <v>0</v>
      </c>
      <c r="AF6" s="1">
        <v>0</v>
      </c>
      <c r="AG6" s="64">
        <v>2</v>
      </c>
      <c r="AH6" s="65"/>
      <c r="AI6" s="64">
        <v>4</v>
      </c>
      <c r="AJ6" s="65"/>
      <c r="AK6" s="1" t="s">
        <v>34</v>
      </c>
    </row>
    <row r="7" spans="1:37" ht="47.45" customHeight="1" thickBot="1">
      <c r="A7" s="76"/>
      <c r="B7" s="2" t="s">
        <v>35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64">
        <v>4</v>
      </c>
      <c r="N7" s="65"/>
      <c r="O7" s="64">
        <v>2</v>
      </c>
      <c r="P7" s="65"/>
      <c r="Q7" s="1">
        <v>0</v>
      </c>
      <c r="R7" s="1">
        <v>0</v>
      </c>
      <c r="S7" s="64">
        <v>2</v>
      </c>
      <c r="T7" s="65"/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64">
        <v>2</v>
      </c>
      <c r="AB7" s="65"/>
      <c r="AC7" s="64">
        <v>3</v>
      </c>
      <c r="AD7" s="65"/>
      <c r="AE7" s="64">
        <v>2</v>
      </c>
      <c r="AF7" s="65"/>
      <c r="AG7" s="64">
        <v>5</v>
      </c>
      <c r="AH7" s="65"/>
      <c r="AI7" s="64">
        <v>3</v>
      </c>
      <c r="AJ7" s="65"/>
      <c r="AK7" s="1" t="s">
        <v>36</v>
      </c>
    </row>
    <row r="8" spans="1:37" ht="47.45" customHeight="1" thickBot="1">
      <c r="A8" s="76"/>
      <c r="B8" s="2" t="s">
        <v>37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64">
        <v>2</v>
      </c>
      <c r="T8" s="65"/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64">
        <v>2</v>
      </c>
      <c r="AB8" s="65"/>
      <c r="AC8" s="64">
        <v>5</v>
      </c>
      <c r="AD8" s="65"/>
      <c r="AE8" s="64">
        <v>2</v>
      </c>
      <c r="AF8" s="65"/>
      <c r="AG8" s="64">
        <v>7</v>
      </c>
      <c r="AH8" s="65"/>
      <c r="AI8" s="64">
        <v>3</v>
      </c>
      <c r="AJ8" s="65"/>
      <c r="AK8" s="1" t="s">
        <v>38</v>
      </c>
    </row>
    <row r="9" spans="1:37" ht="47.45" customHeight="1" thickBot="1">
      <c r="A9" s="76"/>
      <c r="B9" s="2" t="s">
        <v>39</v>
      </c>
      <c r="C9" s="64">
        <v>12</v>
      </c>
      <c r="D9" s="65"/>
      <c r="E9" s="1">
        <v>0</v>
      </c>
      <c r="F9" s="1">
        <v>0</v>
      </c>
      <c r="G9" s="64">
        <v>22</v>
      </c>
      <c r="H9" s="65"/>
      <c r="I9" s="1">
        <v>0</v>
      </c>
      <c r="J9" s="1">
        <v>0</v>
      </c>
      <c r="K9" s="1">
        <v>0</v>
      </c>
      <c r="L9" s="1">
        <v>0</v>
      </c>
      <c r="M9" s="64">
        <v>16</v>
      </c>
      <c r="N9" s="65"/>
      <c r="O9" s="64">
        <v>24</v>
      </c>
      <c r="P9" s="65"/>
      <c r="Q9" s="64">
        <v>24</v>
      </c>
      <c r="R9" s="65"/>
      <c r="S9" s="64">
        <v>24</v>
      </c>
      <c r="T9" s="65"/>
      <c r="U9" s="64">
        <v>2</v>
      </c>
      <c r="V9" s="65"/>
      <c r="W9" s="64">
        <v>18</v>
      </c>
      <c r="X9" s="65"/>
      <c r="Y9" s="64">
        <v>9</v>
      </c>
      <c r="Z9" s="65"/>
      <c r="AA9" s="1">
        <v>0</v>
      </c>
      <c r="AB9" s="1">
        <v>0</v>
      </c>
      <c r="AC9" s="1">
        <v>0</v>
      </c>
      <c r="AD9" s="1">
        <v>0</v>
      </c>
      <c r="AE9" s="64">
        <v>2</v>
      </c>
      <c r="AF9" s="65"/>
      <c r="AG9" s="1">
        <v>0</v>
      </c>
      <c r="AH9" s="1">
        <v>0</v>
      </c>
      <c r="AI9" s="1">
        <v>0</v>
      </c>
      <c r="AJ9" s="1">
        <v>0</v>
      </c>
      <c r="AK9" s="1" t="s">
        <v>40</v>
      </c>
    </row>
    <row r="10" spans="1:37" ht="47.45" customHeight="1" thickBot="1">
      <c r="A10" s="76"/>
      <c r="B10" s="2" t="s">
        <v>41</v>
      </c>
      <c r="C10" s="1">
        <v>0</v>
      </c>
      <c r="D10" s="1">
        <v>0</v>
      </c>
      <c r="E10" s="1">
        <v>0</v>
      </c>
      <c r="F10" s="1">
        <v>0</v>
      </c>
      <c r="G10" s="64">
        <v>6</v>
      </c>
      <c r="H10" s="65"/>
      <c r="I10" s="1">
        <v>0</v>
      </c>
      <c r="J10" s="1">
        <v>0</v>
      </c>
      <c r="K10" s="1">
        <v>0</v>
      </c>
      <c r="L10" s="1">
        <v>0</v>
      </c>
      <c r="M10" s="64">
        <v>4</v>
      </c>
      <c r="N10" s="65"/>
      <c r="O10" s="1">
        <v>0</v>
      </c>
      <c r="P10" s="1">
        <v>0</v>
      </c>
      <c r="Q10" s="1">
        <v>0</v>
      </c>
      <c r="R10" s="1">
        <v>0</v>
      </c>
      <c r="S10" s="64">
        <v>2</v>
      </c>
      <c r="T10" s="65"/>
      <c r="U10" s="64">
        <v>2</v>
      </c>
      <c r="V10" s="65"/>
      <c r="W10" s="64">
        <v>5</v>
      </c>
      <c r="X10" s="65"/>
      <c r="Y10" s="64">
        <v>4</v>
      </c>
      <c r="Z10" s="65"/>
      <c r="AA10" s="1">
        <v>0</v>
      </c>
      <c r="AB10" s="1">
        <v>0</v>
      </c>
      <c r="AC10" s="1">
        <v>0</v>
      </c>
      <c r="AD10" s="1">
        <v>0</v>
      </c>
      <c r="AE10" s="64">
        <v>2</v>
      </c>
      <c r="AF10" s="65"/>
      <c r="AG10" s="1">
        <v>0</v>
      </c>
      <c r="AH10" s="1">
        <v>0</v>
      </c>
      <c r="AI10" s="1">
        <v>0</v>
      </c>
      <c r="AJ10" s="1">
        <v>0</v>
      </c>
      <c r="AK10" s="1" t="s">
        <v>42</v>
      </c>
    </row>
    <row r="11" spans="1:37" ht="47.45" customHeight="1" thickBot="1">
      <c r="A11" s="77"/>
      <c r="B11" s="2" t="s">
        <v>43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64">
        <v>2</v>
      </c>
      <c r="J11" s="65"/>
      <c r="K11" s="1">
        <v>0</v>
      </c>
      <c r="L11" s="1">
        <v>0</v>
      </c>
      <c r="M11" s="64">
        <v>6</v>
      </c>
      <c r="N11" s="65"/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64">
        <v>4</v>
      </c>
      <c r="V11" s="65"/>
      <c r="W11" s="64">
        <v>9</v>
      </c>
      <c r="X11" s="65"/>
      <c r="Y11" s="64">
        <v>5</v>
      </c>
      <c r="Z11" s="65"/>
      <c r="AA11" s="64">
        <v>1</v>
      </c>
      <c r="AB11" s="65"/>
      <c r="AC11" s="64">
        <v>3</v>
      </c>
      <c r="AD11" s="65"/>
      <c r="AE11" s="64">
        <v>2</v>
      </c>
      <c r="AF11" s="65"/>
      <c r="AG11" s="64">
        <v>7</v>
      </c>
      <c r="AH11" s="65"/>
      <c r="AI11" s="1">
        <v>0</v>
      </c>
      <c r="AJ11" s="1">
        <v>0</v>
      </c>
      <c r="AK11" s="1" t="s">
        <v>44</v>
      </c>
    </row>
    <row r="12" spans="1:37" ht="47.45" customHeight="1" thickBot="1">
      <c r="A12" s="75" t="s">
        <v>45</v>
      </c>
      <c r="B12" s="2" t="s">
        <v>46</v>
      </c>
      <c r="C12" s="1">
        <v>0</v>
      </c>
      <c r="D12" s="1">
        <v>0</v>
      </c>
      <c r="E12" s="1">
        <v>0</v>
      </c>
      <c r="F12" s="1">
        <v>0</v>
      </c>
      <c r="G12" s="64">
        <v>14</v>
      </c>
      <c r="H12" s="65"/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64">
        <v>2</v>
      </c>
      <c r="AB12" s="65"/>
      <c r="AC12" s="64">
        <v>1</v>
      </c>
      <c r="AD12" s="65"/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 t="s">
        <v>47</v>
      </c>
    </row>
    <row r="13" spans="1:37" ht="47.45" customHeight="1" thickBot="1">
      <c r="A13" s="76"/>
      <c r="B13" s="2" t="s">
        <v>48</v>
      </c>
      <c r="C13" s="64">
        <v>4</v>
      </c>
      <c r="D13" s="65"/>
      <c r="E13" s="1">
        <v>0</v>
      </c>
      <c r="F13" s="1">
        <v>0</v>
      </c>
      <c r="G13" s="1">
        <v>0</v>
      </c>
      <c r="H13" s="1">
        <v>0</v>
      </c>
      <c r="I13" s="64">
        <v>4</v>
      </c>
      <c r="J13" s="65"/>
      <c r="K13" s="1">
        <v>0</v>
      </c>
      <c r="L13" s="1">
        <v>0</v>
      </c>
      <c r="M13" s="1">
        <v>0</v>
      </c>
      <c r="N13" s="1">
        <v>0</v>
      </c>
      <c r="O13" s="64">
        <v>4</v>
      </c>
      <c r="P13" s="65"/>
      <c r="Q13" s="1">
        <v>0</v>
      </c>
      <c r="R13" s="1">
        <v>0</v>
      </c>
      <c r="S13" s="64">
        <v>2</v>
      </c>
      <c r="T13" s="65"/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 t="s">
        <v>49</v>
      </c>
    </row>
    <row r="14" spans="1:37" ht="47.45" customHeight="1" thickBot="1">
      <c r="A14" s="76"/>
      <c r="B14" s="2" t="s">
        <v>50</v>
      </c>
      <c r="C14" s="64">
        <v>2</v>
      </c>
      <c r="D14" s="65"/>
      <c r="E14" s="1">
        <v>0</v>
      </c>
      <c r="F14" s="1">
        <v>0</v>
      </c>
      <c r="G14" s="1">
        <v>0</v>
      </c>
      <c r="H14" s="1">
        <v>0</v>
      </c>
      <c r="I14" s="64">
        <v>4</v>
      </c>
      <c r="J14" s="65"/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64">
        <v>2</v>
      </c>
      <c r="T14" s="65"/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64">
        <v>2</v>
      </c>
      <c r="AH14" s="65"/>
      <c r="AI14" s="1">
        <v>0</v>
      </c>
      <c r="AJ14" s="1">
        <v>0</v>
      </c>
      <c r="AK14" s="1" t="s">
        <v>34</v>
      </c>
    </row>
    <row r="15" spans="1:37" ht="47.45" customHeight="1" thickBot="1">
      <c r="A15" s="77"/>
      <c r="B15" s="2" t="s">
        <v>51</v>
      </c>
      <c r="C15" s="64">
        <v>2</v>
      </c>
      <c r="D15" s="65"/>
      <c r="E15" s="1">
        <v>0</v>
      </c>
      <c r="F15" s="1">
        <v>0</v>
      </c>
      <c r="G15" s="64">
        <v>2</v>
      </c>
      <c r="H15" s="65"/>
      <c r="I15" s="1">
        <v>0</v>
      </c>
      <c r="J15" s="1">
        <v>0</v>
      </c>
      <c r="K15" s="64">
        <v>14</v>
      </c>
      <c r="L15" s="65"/>
      <c r="M15" s="1">
        <v>0</v>
      </c>
      <c r="N15" s="1">
        <v>0</v>
      </c>
      <c r="O15" s="64">
        <v>4</v>
      </c>
      <c r="P15" s="65"/>
      <c r="Q15" s="1">
        <v>0</v>
      </c>
      <c r="R15" s="1">
        <v>0</v>
      </c>
      <c r="S15" s="1">
        <v>0</v>
      </c>
      <c r="T15" s="1">
        <v>0</v>
      </c>
      <c r="U15" s="64">
        <v>7</v>
      </c>
      <c r="V15" s="65"/>
      <c r="W15" s="64">
        <v>2</v>
      </c>
      <c r="X15" s="65"/>
      <c r="Y15" s="64">
        <v>4</v>
      </c>
      <c r="Z15" s="65"/>
      <c r="AA15" s="64">
        <v>1</v>
      </c>
      <c r="AB15" s="65"/>
      <c r="AC15" s="64">
        <v>6</v>
      </c>
      <c r="AD15" s="65"/>
      <c r="AE15" s="64">
        <v>3</v>
      </c>
      <c r="AF15" s="65"/>
      <c r="AG15" s="1">
        <v>0</v>
      </c>
      <c r="AH15" s="1">
        <v>0</v>
      </c>
      <c r="AI15" s="64">
        <v>8</v>
      </c>
      <c r="AJ15" s="65"/>
      <c r="AK15" s="1" t="s">
        <v>52</v>
      </c>
    </row>
    <row r="16" spans="1:37" ht="47.45" customHeight="1" thickBot="1">
      <c r="A16" s="66" t="s">
        <v>7</v>
      </c>
      <c r="B16" s="67"/>
      <c r="C16" s="1">
        <v>120</v>
      </c>
      <c r="D16" s="1">
        <v>14</v>
      </c>
      <c r="E16" s="1">
        <v>0</v>
      </c>
      <c r="F16" s="1">
        <v>8</v>
      </c>
      <c r="G16" s="1">
        <v>54</v>
      </c>
      <c r="H16" s="1">
        <v>12</v>
      </c>
      <c r="I16" s="1">
        <v>96</v>
      </c>
      <c r="J16" s="1">
        <v>2</v>
      </c>
      <c r="K16" s="1">
        <v>102</v>
      </c>
      <c r="L16" s="1">
        <v>2</v>
      </c>
      <c r="M16" s="1">
        <v>120</v>
      </c>
      <c r="N16" s="1">
        <v>54</v>
      </c>
      <c r="O16" s="1">
        <v>8</v>
      </c>
      <c r="P16" s="1">
        <v>34</v>
      </c>
      <c r="Q16" s="1">
        <v>66</v>
      </c>
      <c r="R16" s="1">
        <v>8</v>
      </c>
      <c r="S16" s="1">
        <v>48</v>
      </c>
      <c r="T16" s="1">
        <v>8</v>
      </c>
      <c r="U16" s="1">
        <v>18</v>
      </c>
      <c r="V16" s="1">
        <v>20</v>
      </c>
      <c r="W16" s="1">
        <v>42</v>
      </c>
      <c r="X16" s="1">
        <v>26</v>
      </c>
      <c r="Y16" s="1">
        <v>30</v>
      </c>
      <c r="Z16" s="1">
        <v>15</v>
      </c>
      <c r="AA16" s="1">
        <v>37</v>
      </c>
      <c r="AB16" s="1">
        <v>10</v>
      </c>
      <c r="AC16" s="1">
        <v>27</v>
      </c>
      <c r="AD16" s="1">
        <v>10</v>
      </c>
      <c r="AE16" s="1">
        <v>47</v>
      </c>
      <c r="AF16" s="1">
        <v>12</v>
      </c>
      <c r="AG16" s="1">
        <v>29</v>
      </c>
      <c r="AH16" s="1">
        <v>11</v>
      </c>
      <c r="AI16" s="1">
        <v>40</v>
      </c>
      <c r="AJ16" s="1">
        <v>11</v>
      </c>
      <c r="AK16" s="72">
        <v>1167</v>
      </c>
    </row>
    <row r="17" spans="1:37">
      <c r="A17" s="68"/>
      <c r="B17" s="69"/>
      <c r="C17" s="66" t="s">
        <v>53</v>
      </c>
      <c r="D17" s="67"/>
      <c r="E17" s="66">
        <v>8</v>
      </c>
      <c r="F17" s="67"/>
      <c r="G17" s="66" t="s">
        <v>54</v>
      </c>
      <c r="H17" s="67"/>
      <c r="I17" s="66" t="s">
        <v>55</v>
      </c>
      <c r="J17" s="67"/>
      <c r="K17" s="66" t="s">
        <v>56</v>
      </c>
      <c r="L17" s="67"/>
      <c r="M17" s="66" t="s">
        <v>57</v>
      </c>
      <c r="N17" s="67"/>
      <c r="O17" s="66" t="s">
        <v>58</v>
      </c>
      <c r="P17" s="67"/>
      <c r="Q17" s="66" t="s">
        <v>59</v>
      </c>
      <c r="R17" s="67"/>
      <c r="S17" s="66" t="s">
        <v>60</v>
      </c>
      <c r="T17" s="67"/>
      <c r="U17" s="66" t="s">
        <v>61</v>
      </c>
      <c r="V17" s="67"/>
      <c r="W17" s="66" t="s">
        <v>58</v>
      </c>
      <c r="X17" s="67"/>
      <c r="Y17" s="66" t="s">
        <v>62</v>
      </c>
      <c r="Z17" s="67"/>
      <c r="AA17" s="66" t="s">
        <v>63</v>
      </c>
      <c r="AB17" s="67"/>
      <c r="AC17" s="66" t="s">
        <v>64</v>
      </c>
      <c r="AD17" s="67"/>
      <c r="AE17" s="66" t="s">
        <v>65</v>
      </c>
      <c r="AF17" s="67"/>
      <c r="AG17" s="66" t="s">
        <v>66</v>
      </c>
      <c r="AH17" s="67"/>
      <c r="AI17" s="66" t="s">
        <v>67</v>
      </c>
      <c r="AJ17" s="67"/>
      <c r="AK17" s="73"/>
    </row>
    <row r="18" spans="1:37" ht="17.25" thickBot="1">
      <c r="A18" s="70"/>
      <c r="B18" s="71"/>
      <c r="C18" s="70"/>
      <c r="D18" s="71"/>
      <c r="E18" s="70">
        <v>-0.68</v>
      </c>
      <c r="F18" s="71"/>
      <c r="G18" s="70"/>
      <c r="H18" s="71"/>
      <c r="I18" s="70"/>
      <c r="J18" s="71"/>
      <c r="K18" s="70"/>
      <c r="L18" s="71"/>
      <c r="M18" s="70"/>
      <c r="N18" s="71"/>
      <c r="O18" s="70"/>
      <c r="P18" s="71"/>
      <c r="Q18" s="70"/>
      <c r="R18" s="71"/>
      <c r="S18" s="70"/>
      <c r="T18" s="71"/>
      <c r="U18" s="70"/>
      <c r="V18" s="71"/>
      <c r="W18" s="70"/>
      <c r="X18" s="71"/>
      <c r="Y18" s="70"/>
      <c r="Z18" s="71"/>
      <c r="AA18" s="70"/>
      <c r="AB18" s="71"/>
      <c r="AC18" s="70"/>
      <c r="AD18" s="71"/>
      <c r="AE18" s="70"/>
      <c r="AF18" s="71"/>
      <c r="AG18" s="70"/>
      <c r="AH18" s="71"/>
      <c r="AI18" s="70"/>
      <c r="AJ18" s="71"/>
      <c r="AK18" s="74"/>
    </row>
  </sheetData>
  <mergeCells count="132">
    <mergeCell ref="AI1:AJ1"/>
    <mergeCell ref="AK1:AK3"/>
    <mergeCell ref="A2:B2"/>
    <mergeCell ref="C2:D2"/>
    <mergeCell ref="E2:F2"/>
    <mergeCell ref="G2:H2"/>
    <mergeCell ref="I2:J2"/>
    <mergeCell ref="K2:L2"/>
    <mergeCell ref="M2:N2"/>
    <mergeCell ref="O2:P2"/>
    <mergeCell ref="A1:B1"/>
    <mergeCell ref="C1:N1"/>
    <mergeCell ref="O1:T1"/>
    <mergeCell ref="U1:Z1"/>
    <mergeCell ref="AA1:AD1"/>
    <mergeCell ref="AE1:AH1"/>
    <mergeCell ref="AC2:AD2"/>
    <mergeCell ref="AE2:AF2"/>
    <mergeCell ref="AG2:AH2"/>
    <mergeCell ref="AI2:AJ2"/>
    <mergeCell ref="Q2:R2"/>
    <mergeCell ref="S2:T2"/>
    <mergeCell ref="U2:V2"/>
    <mergeCell ref="W2:X2"/>
    <mergeCell ref="Y2:Z2"/>
    <mergeCell ref="AA2:AB2"/>
    <mergeCell ref="AE4:AF4"/>
    <mergeCell ref="AG4:AH4"/>
    <mergeCell ref="AI4:AJ4"/>
    <mergeCell ref="G5:H5"/>
    <mergeCell ref="O6:P6"/>
    <mergeCell ref="AC6:AD6"/>
    <mergeCell ref="AG6:AH6"/>
    <mergeCell ref="AI6:AJ6"/>
    <mergeCell ref="S4:T4"/>
    <mergeCell ref="U4:V4"/>
    <mergeCell ref="W4:X4"/>
    <mergeCell ref="Y4:Z4"/>
    <mergeCell ref="AA4:AB4"/>
    <mergeCell ref="AC4:AD4"/>
    <mergeCell ref="G4:H4"/>
    <mergeCell ref="I4:J4"/>
    <mergeCell ref="K4:L4"/>
    <mergeCell ref="M4:N4"/>
    <mergeCell ref="O4:P4"/>
    <mergeCell ref="Q4:R4"/>
    <mergeCell ref="C9:D9"/>
    <mergeCell ref="G9:H9"/>
    <mergeCell ref="M9:N9"/>
    <mergeCell ref="O9:P9"/>
    <mergeCell ref="Q9:R9"/>
    <mergeCell ref="S9:T9"/>
    <mergeCell ref="AG7:AH7"/>
    <mergeCell ref="AI7:AJ7"/>
    <mergeCell ref="S8:T8"/>
    <mergeCell ref="AA8:AB8"/>
    <mergeCell ref="AC8:AD8"/>
    <mergeCell ref="AE8:AF8"/>
    <mergeCell ref="AG8:AH8"/>
    <mergeCell ref="AI8:AJ8"/>
    <mergeCell ref="M7:N7"/>
    <mergeCell ref="O7:P7"/>
    <mergeCell ref="S7:T7"/>
    <mergeCell ref="AA7:AB7"/>
    <mergeCell ref="AC7:AD7"/>
    <mergeCell ref="AE7:AF7"/>
    <mergeCell ref="U9:V9"/>
    <mergeCell ref="W9:X9"/>
    <mergeCell ref="Y9:Z9"/>
    <mergeCell ref="AE9:AF9"/>
    <mergeCell ref="G10:H10"/>
    <mergeCell ref="M10:N10"/>
    <mergeCell ref="S10:T10"/>
    <mergeCell ref="U10:V10"/>
    <mergeCell ref="W10:X10"/>
    <mergeCell ref="Y10:Z10"/>
    <mergeCell ref="AE10:AF10"/>
    <mergeCell ref="I11:J11"/>
    <mergeCell ref="M11:N11"/>
    <mergeCell ref="U11:V11"/>
    <mergeCell ref="W11:X11"/>
    <mergeCell ref="Y11:Z11"/>
    <mergeCell ref="AA11:AB11"/>
    <mergeCell ref="AC11:AD11"/>
    <mergeCell ref="AE11:AF11"/>
    <mergeCell ref="AG11:AH11"/>
    <mergeCell ref="A12:A15"/>
    <mergeCell ref="G12:H12"/>
    <mergeCell ref="AA12:AB12"/>
    <mergeCell ref="AC12:AD12"/>
    <mergeCell ref="C13:D13"/>
    <mergeCell ref="I13:J13"/>
    <mergeCell ref="O13:P13"/>
    <mergeCell ref="S13:T13"/>
    <mergeCell ref="C14:D14"/>
    <mergeCell ref="A4:A11"/>
    <mergeCell ref="C4:D4"/>
    <mergeCell ref="E4:F4"/>
    <mergeCell ref="I14:J14"/>
    <mergeCell ref="S14:T14"/>
    <mergeCell ref="AG14:AH14"/>
    <mergeCell ref="C15:D15"/>
    <mergeCell ref="G15:H15"/>
    <mergeCell ref="K15:L15"/>
    <mergeCell ref="O15:P15"/>
    <mergeCell ref="U15:V15"/>
    <mergeCell ref="W15:X15"/>
    <mergeCell ref="Y15:Z15"/>
    <mergeCell ref="AA15:AB15"/>
    <mergeCell ref="AC15:AD15"/>
    <mergeCell ref="AE15:AF15"/>
    <mergeCell ref="AI15:AJ15"/>
    <mergeCell ref="A16:B18"/>
    <mergeCell ref="AK16:AK18"/>
    <mergeCell ref="C17:D18"/>
    <mergeCell ref="E17:F17"/>
    <mergeCell ref="E18:F18"/>
    <mergeCell ref="G17:H18"/>
    <mergeCell ref="AG17:AH18"/>
    <mergeCell ref="AI17:AJ18"/>
    <mergeCell ref="U17:V18"/>
    <mergeCell ref="W17:X18"/>
    <mergeCell ref="Y17:Z18"/>
    <mergeCell ref="AA17:AB18"/>
    <mergeCell ref="AC17:AD18"/>
    <mergeCell ref="AE17:AF18"/>
    <mergeCell ref="I17:J18"/>
    <mergeCell ref="K17:L18"/>
    <mergeCell ref="M17:N18"/>
    <mergeCell ref="O17:P18"/>
    <mergeCell ref="Q17:R18"/>
    <mergeCell ref="S17:T18"/>
  </mergeCells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0"/>
  <sheetViews>
    <sheetView rightToLeft="1" topLeftCell="A4" workbookViewId="0">
      <selection activeCell="B9" sqref="B9"/>
    </sheetView>
  </sheetViews>
  <sheetFormatPr defaultRowHeight="15"/>
  <cols>
    <col min="1" max="7" width="18" customWidth="1"/>
  </cols>
  <sheetData>
    <row r="1" spans="1:7" ht="36.6" customHeight="1" thickBot="1">
      <c r="A1" s="9" t="s">
        <v>0</v>
      </c>
      <c r="B1" s="9" t="s">
        <v>68</v>
      </c>
      <c r="C1" s="7" t="s">
        <v>103</v>
      </c>
      <c r="D1" s="7" t="s">
        <v>102</v>
      </c>
      <c r="E1" s="7" t="s">
        <v>69</v>
      </c>
      <c r="F1" s="7" t="s">
        <v>70</v>
      </c>
      <c r="G1" s="9" t="s">
        <v>101</v>
      </c>
    </row>
    <row r="2" spans="1:7" ht="18.600000000000001" customHeight="1" thickBot="1">
      <c r="A2" s="62" t="s">
        <v>1</v>
      </c>
      <c r="B2" s="63" t="s">
        <v>71</v>
      </c>
      <c r="C2" s="63"/>
      <c r="D2" s="63"/>
      <c r="E2" s="63" t="s">
        <v>72</v>
      </c>
      <c r="F2" s="63" t="s">
        <v>73</v>
      </c>
      <c r="G2" s="62" t="s">
        <v>74</v>
      </c>
    </row>
    <row r="3" spans="1:7" ht="38.25" thickBot="1">
      <c r="A3" s="6" t="s">
        <v>3</v>
      </c>
      <c r="B3" s="5" t="s">
        <v>71</v>
      </c>
      <c r="C3" s="8"/>
      <c r="D3" s="8"/>
      <c r="E3" s="8" t="s">
        <v>75</v>
      </c>
      <c r="F3" s="8" t="s">
        <v>76</v>
      </c>
      <c r="G3" s="60" t="s">
        <v>77</v>
      </c>
    </row>
    <row r="4" spans="1:7" ht="38.25" thickBot="1">
      <c r="A4" s="58" t="s">
        <v>130</v>
      </c>
      <c r="B4" s="5" t="s">
        <v>71</v>
      </c>
      <c r="C4" s="8"/>
      <c r="D4" s="8"/>
      <c r="E4" s="8" t="s">
        <v>78</v>
      </c>
      <c r="F4" s="8" t="s">
        <v>79</v>
      </c>
      <c r="G4" s="60" t="s">
        <v>80</v>
      </c>
    </row>
    <row r="5" spans="1:7" ht="38.25" thickBot="1">
      <c r="A5" s="6" t="s">
        <v>81</v>
      </c>
      <c r="B5" s="5" t="s">
        <v>71</v>
      </c>
      <c r="C5" s="8"/>
      <c r="D5" s="8"/>
      <c r="E5" s="8" t="s">
        <v>82</v>
      </c>
      <c r="F5" s="8" t="s">
        <v>83</v>
      </c>
      <c r="G5" s="60" t="s">
        <v>84</v>
      </c>
    </row>
    <row r="6" spans="1:7" ht="57" thickBot="1">
      <c r="A6" s="6" t="s">
        <v>85</v>
      </c>
      <c r="B6" s="5" t="s">
        <v>86</v>
      </c>
      <c r="C6" s="8"/>
      <c r="D6" s="8"/>
      <c r="E6" s="8" t="s">
        <v>87</v>
      </c>
      <c r="F6" s="8" t="s">
        <v>88</v>
      </c>
      <c r="G6" s="60" t="s">
        <v>89</v>
      </c>
    </row>
    <row r="7" spans="1:7" ht="57" thickBot="1">
      <c r="A7" s="6" t="s">
        <v>90</v>
      </c>
      <c r="B7" s="5" t="s">
        <v>86</v>
      </c>
      <c r="C7" s="8"/>
      <c r="D7" s="8"/>
      <c r="E7" s="8" t="s">
        <v>91</v>
      </c>
      <c r="F7" s="8" t="s">
        <v>92</v>
      </c>
      <c r="G7" s="60" t="s">
        <v>93</v>
      </c>
    </row>
    <row r="8" spans="1:7" ht="57" thickBot="1">
      <c r="A8" s="6" t="s">
        <v>94</v>
      </c>
      <c r="B8" s="61" t="s">
        <v>131</v>
      </c>
      <c r="C8" s="8"/>
      <c r="D8" s="8"/>
      <c r="E8" s="8" t="s">
        <v>95</v>
      </c>
      <c r="F8" s="8" t="s">
        <v>96</v>
      </c>
      <c r="G8" s="60" t="s">
        <v>97</v>
      </c>
    </row>
    <row r="9" spans="1:7" ht="18.75">
      <c r="A9" s="79" t="s">
        <v>4</v>
      </c>
      <c r="B9" s="7" t="s">
        <v>132</v>
      </c>
      <c r="C9" s="7"/>
      <c r="D9" s="7"/>
      <c r="E9" s="79" t="s">
        <v>95</v>
      </c>
      <c r="F9" s="79" t="s">
        <v>99</v>
      </c>
      <c r="G9" s="79" t="s">
        <v>100</v>
      </c>
    </row>
    <row r="10" spans="1:7" ht="19.5" thickBot="1">
      <c r="A10" s="80"/>
      <c r="B10" s="5" t="s">
        <v>98</v>
      </c>
      <c r="C10" s="8"/>
      <c r="D10" s="8"/>
      <c r="E10" s="80"/>
      <c r="F10" s="80"/>
      <c r="G10" s="80"/>
    </row>
  </sheetData>
  <mergeCells count="4">
    <mergeCell ref="A9:A10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V24"/>
  <sheetViews>
    <sheetView rightToLeft="1" tabSelected="1" zoomScale="40" zoomScaleNormal="40" zoomScaleSheetLayoutView="40" workbookViewId="0">
      <pane xSplit="1" topLeftCell="B1" activePane="topRight" state="frozen"/>
      <selection pane="topRight" activeCell="B1" sqref="B1:V1"/>
    </sheetView>
  </sheetViews>
  <sheetFormatPr defaultColWidth="8.85546875" defaultRowHeight="15"/>
  <cols>
    <col min="1" max="1" width="32.5703125" style="10" bestFit="1" customWidth="1"/>
    <col min="2" max="3" width="19.5703125" style="10" bestFit="1" customWidth="1"/>
    <col min="4" max="4" width="15.140625" style="10" bestFit="1" customWidth="1"/>
    <col min="5" max="5" width="20.140625" style="10" bestFit="1" customWidth="1"/>
    <col min="6" max="6" width="17.42578125" style="10" bestFit="1" customWidth="1"/>
    <col min="7" max="7" width="22" style="10" bestFit="1" customWidth="1"/>
    <col min="8" max="8" width="27.140625" style="10" bestFit="1" customWidth="1"/>
    <col min="9" max="9" width="13.7109375" style="10" customWidth="1"/>
    <col min="10" max="10" width="22" style="10" customWidth="1"/>
    <col min="11" max="11" width="17" style="10" bestFit="1" customWidth="1"/>
    <col min="12" max="12" width="12" style="10" bestFit="1" customWidth="1"/>
    <col min="13" max="13" width="19" style="10" bestFit="1" customWidth="1"/>
    <col min="14" max="14" width="14.42578125" style="10" bestFit="1" customWidth="1"/>
    <col min="15" max="15" width="41" style="10" bestFit="1" customWidth="1"/>
    <col min="16" max="16" width="46" style="10" bestFit="1" customWidth="1"/>
    <col min="17" max="18" width="18" style="10" bestFit="1" customWidth="1"/>
    <col min="19" max="19" width="13.7109375" style="10" bestFit="1" customWidth="1"/>
    <col min="20" max="20" width="12.7109375" style="10" bestFit="1" customWidth="1"/>
    <col min="21" max="21" width="40" style="10" customWidth="1"/>
    <col min="22" max="22" width="43.42578125" style="10" customWidth="1"/>
    <col min="23" max="16384" width="8.85546875" style="10"/>
  </cols>
  <sheetData>
    <row r="1" spans="1:22" ht="40.5" customHeight="1" thickBot="1">
      <c r="A1" s="83"/>
      <c r="B1" s="84" t="s">
        <v>133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</row>
    <row r="2" spans="1:22" s="24" customFormat="1" ht="78.75" customHeight="1" thickBot="1">
      <c r="A2" s="11" t="s">
        <v>104</v>
      </c>
      <c r="B2" s="12" t="s">
        <v>70</v>
      </c>
      <c r="C2" s="13" t="s">
        <v>69</v>
      </c>
      <c r="D2" s="14" t="s">
        <v>118</v>
      </c>
      <c r="E2" s="15" t="s">
        <v>117</v>
      </c>
      <c r="F2" s="16" t="s">
        <v>129</v>
      </c>
      <c r="G2" s="17" t="s">
        <v>119</v>
      </c>
      <c r="H2" s="17" t="s">
        <v>120</v>
      </c>
      <c r="I2" s="17" t="s">
        <v>112</v>
      </c>
      <c r="J2" s="15" t="s">
        <v>111</v>
      </c>
      <c r="K2" s="18" t="s">
        <v>121</v>
      </c>
      <c r="L2" s="19" t="s">
        <v>122</v>
      </c>
      <c r="M2" s="19" t="s">
        <v>123</v>
      </c>
      <c r="N2" s="19" t="s">
        <v>124</v>
      </c>
      <c r="O2" s="19" t="s">
        <v>113</v>
      </c>
      <c r="P2" s="15" t="s">
        <v>114</v>
      </c>
      <c r="Q2" s="20" t="s">
        <v>125</v>
      </c>
      <c r="R2" s="21" t="s">
        <v>126</v>
      </c>
      <c r="S2" s="21" t="s">
        <v>127</v>
      </c>
      <c r="T2" s="21" t="s">
        <v>128</v>
      </c>
      <c r="U2" s="22" t="s">
        <v>115</v>
      </c>
      <c r="V2" s="23" t="s">
        <v>116</v>
      </c>
    </row>
    <row r="3" spans="1:22" ht="44.45" customHeight="1">
      <c r="A3" s="25" t="s">
        <v>105</v>
      </c>
      <c r="B3" s="26">
        <v>37.486443800000004</v>
      </c>
      <c r="C3" s="27">
        <v>57.438971600000002</v>
      </c>
      <c r="D3" s="34">
        <v>114</v>
      </c>
      <c r="E3" s="35">
        <f>(D3*100)/800</f>
        <v>14.25</v>
      </c>
      <c r="F3" s="36">
        <v>0</v>
      </c>
      <c r="G3" s="37">
        <v>0</v>
      </c>
      <c r="H3" s="37">
        <v>0</v>
      </c>
      <c r="I3" s="37">
        <f>H3+G3+F3</f>
        <v>0</v>
      </c>
      <c r="J3" s="35">
        <f>((I3*100)/54)</f>
        <v>0</v>
      </c>
      <c r="K3" s="38">
        <v>12</v>
      </c>
      <c r="L3" s="39">
        <v>0</v>
      </c>
      <c r="M3" s="39">
        <v>0</v>
      </c>
      <c r="N3" s="39">
        <v>0</v>
      </c>
      <c r="O3" s="39">
        <f>N3+M3+L3+K3</f>
        <v>12</v>
      </c>
      <c r="P3" s="35">
        <f>((O3*100)/219)</f>
        <v>5.4794520547945202</v>
      </c>
      <c r="Q3" s="40">
        <v>0</v>
      </c>
      <c r="R3" s="41">
        <v>4</v>
      </c>
      <c r="S3" s="41">
        <v>2</v>
      </c>
      <c r="T3" s="41">
        <v>2</v>
      </c>
      <c r="U3" s="41">
        <f>T3+S3+R3+Q3</f>
        <v>8</v>
      </c>
      <c r="V3" s="35">
        <f>((U3*100)/94)</f>
        <v>8.5106382978723403</v>
      </c>
    </row>
    <row r="4" spans="1:22" ht="44.45" customHeight="1">
      <c r="A4" s="28" t="s">
        <v>10</v>
      </c>
      <c r="B4" s="29">
        <v>37.4665465</v>
      </c>
      <c r="C4" s="30">
        <v>57.324577400000003</v>
      </c>
      <c r="D4" s="42">
        <v>8</v>
      </c>
      <c r="E4" s="43">
        <f>(D4*100)/800</f>
        <v>1</v>
      </c>
      <c r="F4" s="44">
        <v>0</v>
      </c>
      <c r="G4" s="45">
        <v>0</v>
      </c>
      <c r="H4" s="45">
        <v>0</v>
      </c>
      <c r="I4" s="45">
        <f t="shared" ref="I4:I19" si="0">H4+G4+F4</f>
        <v>0</v>
      </c>
      <c r="J4" s="43">
        <f t="shared" ref="J4:J19" si="1">((I4*100)/54)</f>
        <v>0</v>
      </c>
      <c r="K4" s="46">
        <v>0</v>
      </c>
      <c r="L4" s="47">
        <v>0</v>
      </c>
      <c r="M4" s="47">
        <v>0</v>
      </c>
      <c r="N4" s="47">
        <v>0</v>
      </c>
      <c r="O4" s="47">
        <f t="shared" ref="O4:O19" si="2">N4+M4+L4+K4</f>
        <v>0</v>
      </c>
      <c r="P4" s="43">
        <f t="shared" ref="P4:P19" si="3">((O4*100)/219)</f>
        <v>0</v>
      </c>
      <c r="Q4" s="48">
        <v>0</v>
      </c>
      <c r="R4" s="49">
        <v>0</v>
      </c>
      <c r="S4" s="49">
        <v>0</v>
      </c>
      <c r="T4" s="49">
        <v>0</v>
      </c>
      <c r="U4" s="49">
        <f t="shared" ref="U4:U19" si="4">T4+S4+R4+Q4</f>
        <v>0</v>
      </c>
      <c r="V4" s="43">
        <f t="shared" ref="V4:V19" si="5">((U4*100)/94)</f>
        <v>0</v>
      </c>
    </row>
    <row r="5" spans="1:22" ht="44.45" customHeight="1">
      <c r="A5" s="28" t="s">
        <v>106</v>
      </c>
      <c r="B5" s="29">
        <v>37.375613899999998</v>
      </c>
      <c r="C5" s="30">
        <v>57.2832942</v>
      </c>
      <c r="D5" s="42">
        <v>20</v>
      </c>
      <c r="E5" s="43">
        <f t="shared" ref="E5:E19" si="6">(D5*100)/800</f>
        <v>2.5</v>
      </c>
      <c r="F5" s="44">
        <v>0</v>
      </c>
      <c r="G5" s="45">
        <v>0</v>
      </c>
      <c r="H5" s="45">
        <v>0</v>
      </c>
      <c r="I5" s="45">
        <f t="shared" si="0"/>
        <v>0</v>
      </c>
      <c r="J5" s="43">
        <f t="shared" si="1"/>
        <v>0</v>
      </c>
      <c r="K5" s="46">
        <v>22</v>
      </c>
      <c r="L5" s="47">
        <v>2</v>
      </c>
      <c r="M5" s="47">
        <v>6</v>
      </c>
      <c r="N5" s="47">
        <v>0</v>
      </c>
      <c r="O5" s="47">
        <f t="shared" si="2"/>
        <v>30</v>
      </c>
      <c r="P5" s="43">
        <f t="shared" si="3"/>
        <v>13.698630136986301</v>
      </c>
      <c r="Q5" s="48">
        <v>14</v>
      </c>
      <c r="R5" s="49">
        <v>0</v>
      </c>
      <c r="S5" s="49">
        <v>0</v>
      </c>
      <c r="T5" s="49">
        <v>2</v>
      </c>
      <c r="U5" s="49">
        <f t="shared" si="4"/>
        <v>16</v>
      </c>
      <c r="V5" s="43">
        <f t="shared" si="5"/>
        <v>17.021276595744681</v>
      </c>
    </row>
    <row r="6" spans="1:22" ht="54" customHeight="1">
      <c r="A6" s="28" t="s">
        <v>107</v>
      </c>
      <c r="B6" s="29">
        <v>37.331000000000003</v>
      </c>
      <c r="C6" s="30">
        <v>57.300699999999999</v>
      </c>
      <c r="D6" s="42">
        <v>88</v>
      </c>
      <c r="E6" s="43">
        <f t="shared" si="6"/>
        <v>11</v>
      </c>
      <c r="F6" s="44">
        <v>0</v>
      </c>
      <c r="G6" s="45">
        <v>0</v>
      </c>
      <c r="H6" s="45">
        <v>0</v>
      </c>
      <c r="I6" s="45">
        <f t="shared" si="0"/>
        <v>0</v>
      </c>
      <c r="J6" s="43">
        <f t="shared" si="1"/>
        <v>0</v>
      </c>
      <c r="K6" s="46">
        <v>0</v>
      </c>
      <c r="L6" s="47">
        <v>0</v>
      </c>
      <c r="M6" s="47">
        <v>0</v>
      </c>
      <c r="N6" s="47">
        <v>2</v>
      </c>
      <c r="O6" s="47">
        <f t="shared" si="2"/>
        <v>2</v>
      </c>
      <c r="P6" s="43">
        <f t="shared" si="3"/>
        <v>0.91324200913242004</v>
      </c>
      <c r="Q6" s="48">
        <v>0</v>
      </c>
      <c r="R6" s="49">
        <v>4</v>
      </c>
      <c r="S6" s="49">
        <v>4</v>
      </c>
      <c r="T6" s="49">
        <v>0</v>
      </c>
      <c r="U6" s="49">
        <f t="shared" si="4"/>
        <v>8</v>
      </c>
      <c r="V6" s="43">
        <f t="shared" si="5"/>
        <v>8.5106382978723403</v>
      </c>
    </row>
    <row r="7" spans="1:22" ht="56.25" customHeight="1">
      <c r="A7" s="28" t="s">
        <v>108</v>
      </c>
      <c r="B7" s="29">
        <v>37.466405000000002</v>
      </c>
      <c r="C7" s="30">
        <v>57.6013254</v>
      </c>
      <c r="D7" s="42">
        <v>90</v>
      </c>
      <c r="E7" s="43">
        <f t="shared" si="6"/>
        <v>11.25</v>
      </c>
      <c r="F7" s="44">
        <v>0</v>
      </c>
      <c r="G7" s="45">
        <v>0</v>
      </c>
      <c r="H7" s="45">
        <v>0</v>
      </c>
      <c r="I7" s="45">
        <f t="shared" si="0"/>
        <v>0</v>
      </c>
      <c r="J7" s="43">
        <f t="shared" si="1"/>
        <v>0</v>
      </c>
      <c r="K7" s="46">
        <v>0</v>
      </c>
      <c r="L7" s="47">
        <v>0</v>
      </c>
      <c r="M7" s="47">
        <v>0</v>
      </c>
      <c r="N7" s="47">
        <v>0</v>
      </c>
      <c r="O7" s="47">
        <f>N7+M7+L7+K7</f>
        <v>0</v>
      </c>
      <c r="P7" s="43">
        <f t="shared" si="3"/>
        <v>0</v>
      </c>
      <c r="Q7" s="48">
        <v>0</v>
      </c>
      <c r="R7" s="49">
        <v>0</v>
      </c>
      <c r="S7" s="49">
        <v>0</v>
      </c>
      <c r="T7" s="49">
        <v>14</v>
      </c>
      <c r="U7" s="49">
        <f t="shared" si="4"/>
        <v>14</v>
      </c>
      <c r="V7" s="43">
        <f t="shared" si="5"/>
        <v>14.893617021276595</v>
      </c>
    </row>
    <row r="8" spans="1:22" ht="44.45" customHeight="1">
      <c r="A8" s="28" t="s">
        <v>14</v>
      </c>
      <c r="B8" s="29">
        <v>37.252540000000003</v>
      </c>
      <c r="C8" s="30">
        <v>57.28342</v>
      </c>
      <c r="D8" s="42">
        <v>144</v>
      </c>
      <c r="E8" s="43">
        <f t="shared" si="6"/>
        <v>18</v>
      </c>
      <c r="F8" s="44">
        <v>0</v>
      </c>
      <c r="G8" s="45">
        <v>4</v>
      </c>
      <c r="H8" s="45">
        <v>0</v>
      </c>
      <c r="I8" s="45">
        <f t="shared" si="0"/>
        <v>4</v>
      </c>
      <c r="J8" s="43">
        <f t="shared" si="1"/>
        <v>7.4074074074074074</v>
      </c>
      <c r="K8" s="46">
        <v>16</v>
      </c>
      <c r="L8" s="47">
        <v>0</v>
      </c>
      <c r="M8" s="47">
        <v>4</v>
      </c>
      <c r="N8" s="47">
        <v>6</v>
      </c>
      <c r="O8" s="47">
        <f>N8+M8+L8+K8</f>
        <v>26</v>
      </c>
      <c r="P8" s="43">
        <f t="shared" si="3"/>
        <v>11.872146118721462</v>
      </c>
      <c r="Q8" s="48">
        <v>0</v>
      </c>
      <c r="R8" s="49">
        <v>0</v>
      </c>
      <c r="S8" s="49">
        <v>0</v>
      </c>
      <c r="T8" s="49">
        <v>0</v>
      </c>
      <c r="U8" s="49">
        <f>T8+S8+R8+Q8</f>
        <v>0</v>
      </c>
      <c r="V8" s="43">
        <f t="shared" si="5"/>
        <v>0</v>
      </c>
    </row>
    <row r="9" spans="1:22" ht="44.45" customHeight="1">
      <c r="A9" s="28" t="s">
        <v>15</v>
      </c>
      <c r="B9" s="29">
        <v>37.181739999999998</v>
      </c>
      <c r="C9" s="30">
        <v>57.13053</v>
      </c>
      <c r="D9" s="42">
        <v>32</v>
      </c>
      <c r="E9" s="43">
        <f t="shared" si="6"/>
        <v>4</v>
      </c>
      <c r="F9" s="44">
        <v>2</v>
      </c>
      <c r="G9" s="45">
        <v>2</v>
      </c>
      <c r="H9" s="45">
        <v>0</v>
      </c>
      <c r="I9" s="45">
        <f t="shared" si="0"/>
        <v>4</v>
      </c>
      <c r="J9" s="43">
        <f t="shared" si="1"/>
        <v>7.4074074074074074</v>
      </c>
      <c r="K9" s="46">
        <v>24</v>
      </c>
      <c r="L9" s="47">
        <v>0</v>
      </c>
      <c r="M9" s="47">
        <v>0</v>
      </c>
      <c r="N9" s="47">
        <v>0</v>
      </c>
      <c r="O9" s="47">
        <f t="shared" si="2"/>
        <v>24</v>
      </c>
      <c r="P9" s="43">
        <f t="shared" si="3"/>
        <v>10.95890410958904</v>
      </c>
      <c r="Q9" s="48">
        <v>0</v>
      </c>
      <c r="R9" s="49">
        <v>4</v>
      </c>
      <c r="S9" s="49">
        <v>0</v>
      </c>
      <c r="T9" s="49">
        <v>4</v>
      </c>
      <c r="U9" s="49">
        <f t="shared" si="4"/>
        <v>8</v>
      </c>
      <c r="V9" s="43">
        <f t="shared" si="5"/>
        <v>8.5106382978723403</v>
      </c>
    </row>
    <row r="10" spans="1:22" ht="44.45" customHeight="1">
      <c r="A10" s="28" t="s">
        <v>16</v>
      </c>
      <c r="B10" s="29">
        <v>37.307160199999998</v>
      </c>
      <c r="C10" s="30">
        <v>57.269588599999999</v>
      </c>
      <c r="D10" s="42">
        <v>50</v>
      </c>
      <c r="E10" s="43">
        <f t="shared" si="6"/>
        <v>6.25</v>
      </c>
      <c r="F10" s="44">
        <v>0</v>
      </c>
      <c r="G10" s="45">
        <v>0</v>
      </c>
      <c r="H10" s="45">
        <v>0</v>
      </c>
      <c r="I10" s="45">
        <f t="shared" si="0"/>
        <v>0</v>
      </c>
      <c r="J10" s="43">
        <f t="shared" si="1"/>
        <v>0</v>
      </c>
      <c r="K10" s="46">
        <v>24</v>
      </c>
      <c r="L10" s="47">
        <v>0</v>
      </c>
      <c r="M10" s="47">
        <v>0</v>
      </c>
      <c r="N10" s="47">
        <v>0</v>
      </c>
      <c r="O10" s="47">
        <f t="shared" si="2"/>
        <v>24</v>
      </c>
      <c r="P10" s="43">
        <f t="shared" si="3"/>
        <v>10.95890410958904</v>
      </c>
      <c r="Q10" s="48">
        <v>0</v>
      </c>
      <c r="R10" s="49">
        <v>0</v>
      </c>
      <c r="S10" s="49">
        <v>0</v>
      </c>
      <c r="T10" s="49">
        <v>0</v>
      </c>
      <c r="U10" s="49">
        <f t="shared" si="4"/>
        <v>0</v>
      </c>
      <c r="V10" s="43">
        <f t="shared" si="5"/>
        <v>0</v>
      </c>
    </row>
    <row r="11" spans="1:22" ht="44.45" customHeight="1">
      <c r="A11" s="28" t="s">
        <v>17</v>
      </c>
      <c r="B11" s="29">
        <v>37.363834199999999</v>
      </c>
      <c r="C11" s="30">
        <v>57.310274300000003</v>
      </c>
      <c r="D11" s="42">
        <v>22</v>
      </c>
      <c r="E11" s="43">
        <f t="shared" si="6"/>
        <v>2.75</v>
      </c>
      <c r="F11" s="44">
        <v>0</v>
      </c>
      <c r="G11" s="45">
        <v>2</v>
      </c>
      <c r="H11" s="45">
        <v>2</v>
      </c>
      <c r="I11" s="45">
        <f t="shared" si="0"/>
        <v>4</v>
      </c>
      <c r="J11" s="43">
        <f t="shared" si="1"/>
        <v>7.4074074074074074</v>
      </c>
      <c r="K11" s="46">
        <v>24</v>
      </c>
      <c r="L11" s="47">
        <v>0</v>
      </c>
      <c r="M11" s="47">
        <v>2</v>
      </c>
      <c r="N11" s="47">
        <v>0</v>
      </c>
      <c r="O11" s="47">
        <f t="shared" si="2"/>
        <v>26</v>
      </c>
      <c r="P11" s="43">
        <f t="shared" si="3"/>
        <v>11.872146118721462</v>
      </c>
      <c r="Q11" s="48">
        <v>0</v>
      </c>
      <c r="R11" s="49">
        <v>2</v>
      </c>
      <c r="S11" s="49">
        <v>2</v>
      </c>
      <c r="T11" s="49">
        <v>0</v>
      </c>
      <c r="U11" s="49">
        <f t="shared" si="4"/>
        <v>4</v>
      </c>
      <c r="V11" s="43">
        <f t="shared" si="5"/>
        <v>4.2553191489361701</v>
      </c>
    </row>
    <row r="12" spans="1:22" ht="44.45" customHeight="1">
      <c r="A12" s="28" t="s">
        <v>18</v>
      </c>
      <c r="B12" s="29">
        <v>37.373170999999999</v>
      </c>
      <c r="C12" s="30">
        <v>57.933605</v>
      </c>
      <c r="D12" s="42">
        <v>23</v>
      </c>
      <c r="E12" s="43">
        <f t="shared" si="6"/>
        <v>2.875</v>
      </c>
      <c r="F12" s="44">
        <v>0</v>
      </c>
      <c r="G12" s="45">
        <v>0</v>
      </c>
      <c r="H12" s="45">
        <v>0</v>
      </c>
      <c r="I12" s="45">
        <f t="shared" si="0"/>
        <v>0</v>
      </c>
      <c r="J12" s="43">
        <f t="shared" si="1"/>
        <v>0</v>
      </c>
      <c r="K12" s="46">
        <v>2</v>
      </c>
      <c r="L12" s="47">
        <v>0</v>
      </c>
      <c r="M12" s="47">
        <v>2</v>
      </c>
      <c r="N12" s="47">
        <v>4</v>
      </c>
      <c r="O12" s="47">
        <f t="shared" si="2"/>
        <v>8</v>
      </c>
      <c r="P12" s="43">
        <f t="shared" si="3"/>
        <v>3.6529680365296802</v>
      </c>
      <c r="Q12" s="48">
        <v>0</v>
      </c>
      <c r="R12" s="49">
        <v>0</v>
      </c>
      <c r="S12" s="49">
        <v>0</v>
      </c>
      <c r="T12" s="49">
        <v>7</v>
      </c>
      <c r="U12" s="49">
        <f t="shared" si="4"/>
        <v>7</v>
      </c>
      <c r="V12" s="43">
        <f t="shared" si="5"/>
        <v>7.4468085106382977</v>
      </c>
    </row>
    <row r="13" spans="1:22" ht="44.45" customHeight="1">
      <c r="A13" s="28" t="s">
        <v>109</v>
      </c>
      <c r="B13" s="29">
        <v>37.524634800000001</v>
      </c>
      <c r="C13" s="30">
        <v>58.237645700000002</v>
      </c>
      <c r="D13" s="42">
        <v>34</v>
      </c>
      <c r="E13" s="43">
        <f t="shared" si="6"/>
        <v>4.25</v>
      </c>
      <c r="F13" s="44">
        <v>0</v>
      </c>
      <c r="G13" s="45">
        <v>0</v>
      </c>
      <c r="H13" s="45">
        <v>0</v>
      </c>
      <c r="I13" s="45">
        <f t="shared" si="0"/>
        <v>0</v>
      </c>
      <c r="J13" s="43">
        <f t="shared" si="1"/>
        <v>0</v>
      </c>
      <c r="K13" s="46">
        <v>18</v>
      </c>
      <c r="L13" s="47">
        <v>0</v>
      </c>
      <c r="M13" s="47">
        <v>5</v>
      </c>
      <c r="N13" s="47">
        <v>9</v>
      </c>
      <c r="O13" s="47">
        <f t="shared" si="2"/>
        <v>32</v>
      </c>
      <c r="P13" s="43">
        <f t="shared" si="3"/>
        <v>14.611872146118721</v>
      </c>
      <c r="Q13" s="48">
        <v>0</v>
      </c>
      <c r="R13" s="49">
        <v>0</v>
      </c>
      <c r="S13" s="49">
        <v>0</v>
      </c>
      <c r="T13" s="49">
        <v>2</v>
      </c>
      <c r="U13" s="49">
        <f t="shared" si="4"/>
        <v>2</v>
      </c>
      <c r="V13" s="43">
        <f t="shared" si="5"/>
        <v>2.1276595744680851</v>
      </c>
    </row>
    <row r="14" spans="1:22" ht="44.45" customHeight="1">
      <c r="A14" s="28" t="s">
        <v>20</v>
      </c>
      <c r="B14" s="29">
        <v>37.313499999999998</v>
      </c>
      <c r="C14" s="30">
        <v>58.0839</v>
      </c>
      <c r="D14" s="42">
        <v>23</v>
      </c>
      <c r="E14" s="43">
        <f t="shared" si="6"/>
        <v>2.875</v>
      </c>
      <c r="F14" s="44">
        <v>0</v>
      </c>
      <c r="G14" s="45">
        <v>0</v>
      </c>
      <c r="H14" s="45">
        <v>0</v>
      </c>
      <c r="I14" s="45">
        <f t="shared" si="0"/>
        <v>0</v>
      </c>
      <c r="J14" s="43">
        <f t="shared" si="1"/>
        <v>0</v>
      </c>
      <c r="K14" s="46">
        <v>9</v>
      </c>
      <c r="L14" s="47">
        <v>0</v>
      </c>
      <c r="M14" s="47">
        <v>4</v>
      </c>
      <c r="N14" s="47">
        <v>5</v>
      </c>
      <c r="O14" s="47">
        <f t="shared" si="2"/>
        <v>18</v>
      </c>
      <c r="P14" s="43">
        <f t="shared" si="3"/>
        <v>8.2191780821917817</v>
      </c>
      <c r="Q14" s="48">
        <v>0</v>
      </c>
      <c r="R14" s="49">
        <v>0</v>
      </c>
      <c r="S14" s="49">
        <v>0</v>
      </c>
      <c r="T14" s="49">
        <v>4</v>
      </c>
      <c r="U14" s="49">
        <f t="shared" si="4"/>
        <v>4</v>
      </c>
      <c r="V14" s="43">
        <f t="shared" si="5"/>
        <v>4.2553191489361701</v>
      </c>
    </row>
    <row r="15" spans="1:22" ht="44.45" customHeight="1">
      <c r="A15" s="28" t="s">
        <v>21</v>
      </c>
      <c r="B15" s="29">
        <v>37.054107999999999</v>
      </c>
      <c r="C15" s="30">
        <v>57.219290999999998</v>
      </c>
      <c r="D15" s="42">
        <v>39</v>
      </c>
      <c r="E15" s="43">
        <f>(D15*100)/800</f>
        <v>4.875</v>
      </c>
      <c r="F15" s="44">
        <v>0</v>
      </c>
      <c r="G15" s="45">
        <v>2</v>
      </c>
      <c r="H15" s="45">
        <v>2</v>
      </c>
      <c r="I15" s="45">
        <f t="shared" si="0"/>
        <v>4</v>
      </c>
      <c r="J15" s="43">
        <f t="shared" si="1"/>
        <v>7.4074074074074074</v>
      </c>
      <c r="K15" s="46">
        <v>0</v>
      </c>
      <c r="L15" s="47">
        <v>0</v>
      </c>
      <c r="M15" s="47">
        <v>0</v>
      </c>
      <c r="N15" s="47">
        <v>1</v>
      </c>
      <c r="O15" s="47">
        <f t="shared" si="2"/>
        <v>1</v>
      </c>
      <c r="P15" s="43">
        <f t="shared" si="3"/>
        <v>0.45662100456621002</v>
      </c>
      <c r="Q15" s="48">
        <v>2</v>
      </c>
      <c r="R15" s="49">
        <v>0</v>
      </c>
      <c r="S15" s="49">
        <v>0</v>
      </c>
      <c r="T15" s="49">
        <v>1</v>
      </c>
      <c r="U15" s="49">
        <f t="shared" si="4"/>
        <v>3</v>
      </c>
      <c r="V15" s="43">
        <f t="shared" si="5"/>
        <v>3.1914893617021276</v>
      </c>
    </row>
    <row r="16" spans="1:22" ht="50.25" customHeight="1">
      <c r="A16" s="28" t="s">
        <v>110</v>
      </c>
      <c r="B16" s="29">
        <v>37.358154300000002</v>
      </c>
      <c r="C16" s="30">
        <v>58.3292535</v>
      </c>
      <c r="D16" s="42">
        <v>17</v>
      </c>
      <c r="E16" s="43">
        <f t="shared" si="6"/>
        <v>2.125</v>
      </c>
      <c r="F16" s="44">
        <v>2</v>
      </c>
      <c r="G16" s="45">
        <v>3</v>
      </c>
      <c r="H16" s="45">
        <v>5</v>
      </c>
      <c r="I16" s="45">
        <f t="shared" si="0"/>
        <v>10</v>
      </c>
      <c r="J16" s="43">
        <f t="shared" si="1"/>
        <v>18.518518518518519</v>
      </c>
      <c r="K16" s="46">
        <v>0</v>
      </c>
      <c r="L16" s="47">
        <v>0</v>
      </c>
      <c r="M16" s="47">
        <v>0</v>
      </c>
      <c r="N16" s="47">
        <v>3</v>
      </c>
      <c r="O16" s="47">
        <f t="shared" si="2"/>
        <v>3</v>
      </c>
      <c r="P16" s="43">
        <f t="shared" si="3"/>
        <v>1.3698630136986301</v>
      </c>
      <c r="Q16" s="48">
        <v>1</v>
      </c>
      <c r="R16" s="49">
        <v>0</v>
      </c>
      <c r="S16" s="49">
        <v>0</v>
      </c>
      <c r="T16" s="49">
        <v>6</v>
      </c>
      <c r="U16" s="49">
        <f t="shared" si="4"/>
        <v>7</v>
      </c>
      <c r="V16" s="43">
        <f t="shared" si="5"/>
        <v>7.4468085106382977</v>
      </c>
    </row>
    <row r="17" spans="1:22" ht="44.45" customHeight="1">
      <c r="A17" s="28" t="s">
        <v>23</v>
      </c>
      <c r="B17" s="29">
        <v>37.559136799999997</v>
      </c>
      <c r="C17" s="30">
        <v>56.941967200000001</v>
      </c>
      <c r="D17" s="42">
        <v>46</v>
      </c>
      <c r="E17" s="43">
        <f t="shared" si="6"/>
        <v>5.75</v>
      </c>
      <c r="F17" s="44">
        <v>0</v>
      </c>
      <c r="G17" s="45">
        <v>2</v>
      </c>
      <c r="H17" s="45">
        <v>2</v>
      </c>
      <c r="I17" s="45">
        <f t="shared" si="0"/>
        <v>4</v>
      </c>
      <c r="J17" s="43">
        <f t="shared" si="1"/>
        <v>7.4074074074074074</v>
      </c>
      <c r="K17" s="46">
        <v>2</v>
      </c>
      <c r="L17" s="47">
        <v>0</v>
      </c>
      <c r="M17" s="47">
        <v>2</v>
      </c>
      <c r="N17" s="47">
        <v>2</v>
      </c>
      <c r="O17" s="47">
        <f t="shared" si="2"/>
        <v>6</v>
      </c>
      <c r="P17" s="43">
        <f t="shared" si="3"/>
        <v>2.7397260273972601</v>
      </c>
      <c r="Q17" s="48">
        <v>0</v>
      </c>
      <c r="R17" s="49">
        <v>0</v>
      </c>
      <c r="S17" s="49">
        <v>0</v>
      </c>
      <c r="T17" s="49">
        <v>3</v>
      </c>
      <c r="U17" s="49">
        <f t="shared" si="4"/>
        <v>3</v>
      </c>
      <c r="V17" s="43">
        <f t="shared" si="5"/>
        <v>3.1914893617021276</v>
      </c>
    </row>
    <row r="18" spans="1:22" ht="44.45" customHeight="1">
      <c r="A18" s="28" t="s">
        <v>24</v>
      </c>
      <c r="B18" s="29">
        <v>37.439985200000002</v>
      </c>
      <c r="C18" s="30">
        <v>56.750779199999997</v>
      </c>
      <c r="D18" s="42">
        <v>17</v>
      </c>
      <c r="E18" s="43">
        <f t="shared" si="6"/>
        <v>2.125</v>
      </c>
      <c r="F18" s="44">
        <v>2</v>
      </c>
      <c r="G18" s="45">
        <v>5</v>
      </c>
      <c r="H18" s="45">
        <v>7</v>
      </c>
      <c r="I18" s="45">
        <f t="shared" si="0"/>
        <v>14</v>
      </c>
      <c r="J18" s="43">
        <f t="shared" si="1"/>
        <v>25.925925925925927</v>
      </c>
      <c r="K18" s="46">
        <v>0</v>
      </c>
      <c r="L18" s="47">
        <v>0</v>
      </c>
      <c r="M18" s="47">
        <v>0</v>
      </c>
      <c r="N18" s="47">
        <v>7</v>
      </c>
      <c r="O18" s="47">
        <f t="shared" si="2"/>
        <v>7</v>
      </c>
      <c r="P18" s="43">
        <f t="shared" si="3"/>
        <v>3.1963470319634704</v>
      </c>
      <c r="Q18" s="48">
        <v>0</v>
      </c>
      <c r="R18" s="49">
        <v>0</v>
      </c>
      <c r="S18" s="49">
        <v>2</v>
      </c>
      <c r="T18" s="49">
        <v>0</v>
      </c>
      <c r="U18" s="49">
        <f t="shared" si="4"/>
        <v>2</v>
      </c>
      <c r="V18" s="43">
        <f t="shared" si="5"/>
        <v>2.1276595744680851</v>
      </c>
    </row>
    <row r="19" spans="1:22" ht="44.45" customHeight="1" thickBot="1">
      <c r="A19" s="31" t="s">
        <v>25</v>
      </c>
      <c r="B19" s="32">
        <v>38.056842799999998</v>
      </c>
      <c r="C19" s="33">
        <v>57.150428300000002</v>
      </c>
      <c r="D19" s="50">
        <v>33</v>
      </c>
      <c r="E19" s="51">
        <f t="shared" si="6"/>
        <v>4.125</v>
      </c>
      <c r="F19" s="52">
        <v>4</v>
      </c>
      <c r="G19" s="53">
        <v>3</v>
      </c>
      <c r="H19" s="53">
        <v>3</v>
      </c>
      <c r="I19" s="53">
        <f t="shared" si="0"/>
        <v>10</v>
      </c>
      <c r="J19" s="51">
        <f t="shared" si="1"/>
        <v>18.518518518518519</v>
      </c>
      <c r="K19" s="54">
        <v>0</v>
      </c>
      <c r="L19" s="55">
        <v>0</v>
      </c>
      <c r="M19" s="55">
        <v>0</v>
      </c>
      <c r="N19" s="55">
        <v>0</v>
      </c>
      <c r="O19" s="55">
        <f t="shared" si="2"/>
        <v>0</v>
      </c>
      <c r="P19" s="51">
        <f t="shared" si="3"/>
        <v>0</v>
      </c>
      <c r="Q19" s="56">
        <v>0</v>
      </c>
      <c r="R19" s="57">
        <v>0</v>
      </c>
      <c r="S19" s="57">
        <v>0</v>
      </c>
      <c r="T19" s="57">
        <v>8</v>
      </c>
      <c r="U19" s="57">
        <f t="shared" si="4"/>
        <v>8</v>
      </c>
      <c r="V19" s="51">
        <f t="shared" si="5"/>
        <v>8.5106382978723403</v>
      </c>
    </row>
    <row r="24" spans="1:22" ht="54.75" customHeight="1">
      <c r="E24" s="59">
        <v>1</v>
      </c>
      <c r="G24" s="81"/>
      <c r="J24" s="59">
        <v>2</v>
      </c>
      <c r="P24" s="59">
        <v>3</v>
      </c>
      <c r="V24" s="59">
        <v>4</v>
      </c>
    </row>
  </sheetData>
  <mergeCells count="1">
    <mergeCell ref="B1:V1"/>
  </mergeCells>
  <pageMargins left="0.7" right="0.7" top="0.75" bottom="0.75" header="0.3" footer="0.3"/>
  <pageSetup paperSize="9" scale="61" orientation="landscape" r:id="rId1"/>
  <colBreaks count="1" manualBreakCount="1">
    <brk id="1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Value</vt:lpstr>
      <vt:lpstr>Stations</vt:lpstr>
      <vt:lpstr>XY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2020-02-23T00:15:52Z</dcterms:modified>
</cp:coreProperties>
</file>